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45" windowWidth="20115" windowHeight="7995" activeTab="2"/>
  </bookViews>
  <sheets>
    <sheet name="Judge1 CORRECTED DATA" sheetId="4" r:id="rId1"/>
    <sheet name="Judge2 CORRECTED DATA" sheetId="7" r:id="rId2"/>
    <sheet name="OVERALL COLLECTED DATA" sheetId="8" r:id="rId3"/>
  </sheets>
  <calcPr calcId="124519"/>
</workbook>
</file>

<file path=xl/calcChain.xml><?xml version="1.0" encoding="utf-8"?>
<calcChain xmlns="http://schemas.openxmlformats.org/spreadsheetml/2006/main">
  <c r="D66" i="8"/>
  <c r="E66"/>
  <c r="F66"/>
  <c r="G66"/>
  <c r="I66"/>
  <c r="J66"/>
  <c r="K66"/>
  <c r="L66"/>
  <c r="M66"/>
  <c r="N66"/>
  <c r="P66"/>
  <c r="Q66"/>
  <c r="R66"/>
  <c r="S66"/>
  <c r="T66"/>
  <c r="U66"/>
  <c r="W66"/>
  <c r="X66"/>
  <c r="Y66"/>
  <c r="Z66"/>
  <c r="AA66"/>
  <c r="AB66"/>
  <c r="AD66"/>
  <c r="AE66"/>
  <c r="AF66"/>
  <c r="AG66"/>
  <c r="AH66"/>
  <c r="AI66"/>
  <c r="D67"/>
  <c r="E67"/>
  <c r="F67"/>
  <c r="G67"/>
  <c r="I67"/>
  <c r="J67"/>
  <c r="K67"/>
  <c r="L67"/>
  <c r="M67"/>
  <c r="N67"/>
  <c r="P67"/>
  <c r="Q67"/>
  <c r="R67"/>
  <c r="S67"/>
  <c r="T67"/>
  <c r="U67"/>
  <c r="W67"/>
  <c r="X67"/>
  <c r="Y67"/>
  <c r="Z67"/>
  <c r="AA67"/>
  <c r="AB67"/>
  <c r="AD67"/>
  <c r="AE67"/>
  <c r="AF67"/>
  <c r="AG67"/>
  <c r="AH67"/>
  <c r="AI67"/>
  <c r="D68"/>
  <c r="E68"/>
  <c r="F68"/>
  <c r="G68"/>
  <c r="I68"/>
  <c r="J68"/>
  <c r="K68"/>
  <c r="L68"/>
  <c r="M68"/>
  <c r="N68"/>
  <c r="P68"/>
  <c r="Q68"/>
  <c r="R68"/>
  <c r="S68"/>
  <c r="T68"/>
  <c r="U68"/>
  <c r="W68"/>
  <c r="X68"/>
  <c r="Y68"/>
  <c r="Z68"/>
  <c r="AA68"/>
  <c r="AB68"/>
  <c r="AD68"/>
  <c r="AE68"/>
  <c r="AF68"/>
  <c r="AG68"/>
  <c r="AH68"/>
  <c r="AI68"/>
  <c r="C66"/>
  <c r="C67"/>
  <c r="C68" s="1"/>
  <c r="B67"/>
  <c r="B68" s="1"/>
  <c r="B66"/>
  <c r="C62"/>
  <c r="C63" s="1"/>
  <c r="D62"/>
  <c r="D63" s="1"/>
  <c r="E62"/>
  <c r="E63" s="1"/>
  <c r="F62"/>
  <c r="F63" s="1"/>
  <c r="G62"/>
  <c r="G63" s="1"/>
  <c r="I62"/>
  <c r="I63" s="1"/>
  <c r="J62"/>
  <c r="J63" s="1"/>
  <c r="K62"/>
  <c r="K63" s="1"/>
  <c r="L62"/>
  <c r="L63" s="1"/>
  <c r="M62"/>
  <c r="M63" s="1"/>
  <c r="N62"/>
  <c r="N63" s="1"/>
  <c r="P62"/>
  <c r="P63" s="1"/>
  <c r="Q62"/>
  <c r="Q63" s="1"/>
  <c r="R62"/>
  <c r="R63" s="1"/>
  <c r="S62"/>
  <c r="S63" s="1"/>
  <c r="T62"/>
  <c r="T63" s="1"/>
  <c r="U62"/>
  <c r="U63" s="1"/>
  <c r="W62"/>
  <c r="W63" s="1"/>
  <c r="X62"/>
  <c r="X63" s="1"/>
  <c r="Y62"/>
  <c r="Y63" s="1"/>
  <c r="Z62"/>
  <c r="Z63" s="1"/>
  <c r="AA62"/>
  <c r="AA63" s="1"/>
  <c r="AB62"/>
  <c r="AB63" s="1"/>
  <c r="AD62"/>
  <c r="AD63" s="1"/>
  <c r="AE62"/>
  <c r="AE63" s="1"/>
  <c r="AF62"/>
  <c r="AF63" s="1"/>
  <c r="AG62"/>
  <c r="AG63" s="1"/>
  <c r="AH62"/>
  <c r="AH63" s="1"/>
  <c r="AI62"/>
  <c r="AI63" s="1"/>
  <c r="B62"/>
  <c r="B63" s="1"/>
  <c r="C61"/>
  <c r="D61"/>
  <c r="E61"/>
  <c r="F61"/>
  <c r="G61"/>
  <c r="I61"/>
  <c r="J61"/>
  <c r="K61"/>
  <c r="L61"/>
  <c r="M61"/>
  <c r="N61"/>
  <c r="P61"/>
  <c r="Q61"/>
  <c r="R61"/>
  <c r="S61"/>
  <c r="T61"/>
  <c r="U61"/>
  <c r="W61"/>
  <c r="X61"/>
  <c r="Y61"/>
  <c r="Z61"/>
  <c r="AA61"/>
  <c r="AB61"/>
  <c r="AD61"/>
  <c r="AE61"/>
  <c r="AF61"/>
  <c r="AG61"/>
  <c r="AH61"/>
  <c r="AI61"/>
  <c r="B61"/>
  <c r="D57"/>
  <c r="D58" s="1"/>
  <c r="E57"/>
  <c r="E58" s="1"/>
  <c r="F57"/>
  <c r="F58" s="1"/>
  <c r="G57"/>
  <c r="G58" s="1"/>
  <c r="I57"/>
  <c r="I58" s="1"/>
  <c r="J57"/>
  <c r="J58" s="1"/>
  <c r="K57"/>
  <c r="K58" s="1"/>
  <c r="L57"/>
  <c r="L58" s="1"/>
  <c r="M57"/>
  <c r="M58" s="1"/>
  <c r="N57"/>
  <c r="N58" s="1"/>
  <c r="P57"/>
  <c r="P58" s="1"/>
  <c r="Q57"/>
  <c r="Q58" s="1"/>
  <c r="R57"/>
  <c r="R58" s="1"/>
  <c r="S57"/>
  <c r="S58" s="1"/>
  <c r="T57"/>
  <c r="T58" s="1"/>
  <c r="U57"/>
  <c r="U58" s="1"/>
  <c r="W57"/>
  <c r="W58" s="1"/>
  <c r="X57"/>
  <c r="X58" s="1"/>
  <c r="Y57"/>
  <c r="Y58" s="1"/>
  <c r="Z57"/>
  <c r="Z58" s="1"/>
  <c r="AA57"/>
  <c r="AA58" s="1"/>
  <c r="AB57"/>
  <c r="AB58" s="1"/>
  <c r="AD57"/>
  <c r="AD58" s="1"/>
  <c r="AE57"/>
  <c r="AE58" s="1"/>
  <c r="AF57"/>
  <c r="AF58" s="1"/>
  <c r="AG57"/>
  <c r="AG58" s="1"/>
  <c r="AH57"/>
  <c r="AH58" s="1"/>
  <c r="AI57"/>
  <c r="AI58" s="1"/>
  <c r="C57"/>
  <c r="C58" s="1"/>
  <c r="B57"/>
  <c r="B58" s="1"/>
  <c r="C56"/>
  <c r="D56"/>
  <c r="E56"/>
  <c r="F56"/>
  <c r="G56"/>
  <c r="I56"/>
  <c r="J56"/>
  <c r="K56"/>
  <c r="L56"/>
  <c r="M56"/>
  <c r="N56"/>
  <c r="P56"/>
  <c r="Q56"/>
  <c r="R56"/>
  <c r="S56"/>
  <c r="T56"/>
  <c r="U56"/>
  <c r="W56"/>
  <c r="X56"/>
  <c r="Y56"/>
  <c r="Z56"/>
  <c r="AA56"/>
  <c r="AB56"/>
  <c r="AD56"/>
  <c r="AE56"/>
  <c r="AF56"/>
  <c r="AG56"/>
  <c r="AH56"/>
  <c r="AI56"/>
  <c r="B56"/>
  <c r="AI243" i="7"/>
  <c r="AI244" s="1"/>
  <c r="AH243"/>
  <c r="AH244" s="1"/>
  <c r="AG243"/>
  <c r="AG244" s="1"/>
  <c r="AF243"/>
  <c r="AF244" s="1"/>
  <c r="AE243"/>
  <c r="AE244" s="1"/>
  <c r="AD243"/>
  <c r="AD244" s="1"/>
  <c r="AB243"/>
  <c r="AB244" s="1"/>
  <c r="AA243"/>
  <c r="AA244" s="1"/>
  <c r="Z243"/>
  <c r="Z244" s="1"/>
  <c r="Y243"/>
  <c r="Y244" s="1"/>
  <c r="X243"/>
  <c r="X244" s="1"/>
  <c r="W243"/>
  <c r="W244" s="1"/>
  <c r="U243"/>
  <c r="U244" s="1"/>
  <c r="T243"/>
  <c r="T244" s="1"/>
  <c r="S243"/>
  <c r="S244" s="1"/>
  <c r="R243"/>
  <c r="R244" s="1"/>
  <c r="Q243"/>
  <c r="Q244" s="1"/>
  <c r="P243"/>
  <c r="P244" s="1"/>
  <c r="N243"/>
  <c r="N244" s="1"/>
  <c r="M243"/>
  <c r="M244" s="1"/>
  <c r="L243"/>
  <c r="L244" s="1"/>
  <c r="K243"/>
  <c r="K244" s="1"/>
  <c r="J243"/>
  <c r="J244" s="1"/>
  <c r="I243"/>
  <c r="I244" s="1"/>
  <c r="G243"/>
  <c r="G244" s="1"/>
  <c r="F243"/>
  <c r="F244" s="1"/>
  <c r="E243"/>
  <c r="E244" s="1"/>
  <c r="D243"/>
  <c r="D244" s="1"/>
  <c r="C243"/>
  <c r="C244" s="1"/>
  <c r="B243"/>
  <c r="B244" s="1"/>
  <c r="AI242"/>
  <c r="AH242"/>
  <c r="AG242"/>
  <c r="AF242"/>
  <c r="AE242"/>
  <c r="AD242"/>
  <c r="AB242"/>
  <c r="AA242"/>
  <c r="Z242"/>
  <c r="Y242"/>
  <c r="X242"/>
  <c r="W242"/>
  <c r="U242"/>
  <c r="T242"/>
  <c r="S242"/>
  <c r="R242"/>
  <c r="Q242"/>
  <c r="P242"/>
  <c r="N242"/>
  <c r="M242"/>
  <c r="L242"/>
  <c r="K242"/>
  <c r="J242"/>
  <c r="I242"/>
  <c r="G242"/>
  <c r="F242"/>
  <c r="E242"/>
  <c r="D242"/>
  <c r="C242"/>
  <c r="B242"/>
  <c r="AI238"/>
  <c r="AI239" s="1"/>
  <c r="AH238"/>
  <c r="AH239" s="1"/>
  <c r="AG238"/>
  <c r="AG239" s="1"/>
  <c r="AF238"/>
  <c r="AF239" s="1"/>
  <c r="AE238"/>
  <c r="AE239" s="1"/>
  <c r="AD238"/>
  <c r="AD239" s="1"/>
  <c r="AB238"/>
  <c r="AB239" s="1"/>
  <c r="AA238"/>
  <c r="AA239" s="1"/>
  <c r="Z238"/>
  <c r="Z239" s="1"/>
  <c r="Y238"/>
  <c r="Y239" s="1"/>
  <c r="X238"/>
  <c r="X239" s="1"/>
  <c r="W238"/>
  <c r="W239" s="1"/>
  <c r="U238"/>
  <c r="U239" s="1"/>
  <c r="T238"/>
  <c r="T239" s="1"/>
  <c r="S238"/>
  <c r="S239" s="1"/>
  <c r="R238"/>
  <c r="R239" s="1"/>
  <c r="Q238"/>
  <c r="Q239" s="1"/>
  <c r="P238"/>
  <c r="P239" s="1"/>
  <c r="N238"/>
  <c r="N239" s="1"/>
  <c r="M238"/>
  <c r="M239" s="1"/>
  <c r="L238"/>
  <c r="L239" s="1"/>
  <c r="K238"/>
  <c r="K239" s="1"/>
  <c r="J238"/>
  <c r="J239" s="1"/>
  <c r="I238"/>
  <c r="I239" s="1"/>
  <c r="G238"/>
  <c r="G239" s="1"/>
  <c r="F238"/>
  <c r="F239" s="1"/>
  <c r="E238"/>
  <c r="E239" s="1"/>
  <c r="D238"/>
  <c r="D239" s="1"/>
  <c r="C238"/>
  <c r="C239" s="1"/>
  <c r="B238"/>
  <c r="B239" s="1"/>
  <c r="AI237"/>
  <c r="AH237"/>
  <c r="AG237"/>
  <c r="AF237"/>
  <c r="AE237"/>
  <c r="AD237"/>
  <c r="AB237"/>
  <c r="AA237"/>
  <c r="Z237"/>
  <c r="Y237"/>
  <c r="X237"/>
  <c r="W237"/>
  <c r="U237"/>
  <c r="T237"/>
  <c r="S237"/>
  <c r="R237"/>
  <c r="Q237"/>
  <c r="P237"/>
  <c r="N237"/>
  <c r="M237"/>
  <c r="L237"/>
  <c r="K237"/>
  <c r="J237"/>
  <c r="I237"/>
  <c r="G237"/>
  <c r="F237"/>
  <c r="E237"/>
  <c r="D237"/>
  <c r="C237"/>
  <c r="B237"/>
  <c r="AI233"/>
  <c r="AI234" s="1"/>
  <c r="AH233"/>
  <c r="AH234" s="1"/>
  <c r="AG233"/>
  <c r="AG234" s="1"/>
  <c r="AF233"/>
  <c r="AF234" s="1"/>
  <c r="AE233"/>
  <c r="AE234" s="1"/>
  <c r="AD233"/>
  <c r="AD234" s="1"/>
  <c r="AB233"/>
  <c r="AB234" s="1"/>
  <c r="AA233"/>
  <c r="AA234" s="1"/>
  <c r="Z233"/>
  <c r="Z234" s="1"/>
  <c r="Y233"/>
  <c r="Y234" s="1"/>
  <c r="X233"/>
  <c r="X234" s="1"/>
  <c r="W233"/>
  <c r="W234" s="1"/>
  <c r="U233"/>
  <c r="U234" s="1"/>
  <c r="T233"/>
  <c r="T234" s="1"/>
  <c r="S233"/>
  <c r="S234" s="1"/>
  <c r="R233"/>
  <c r="R234" s="1"/>
  <c r="Q233"/>
  <c r="Q234" s="1"/>
  <c r="P233"/>
  <c r="P234" s="1"/>
  <c r="N233"/>
  <c r="N234" s="1"/>
  <c r="M233"/>
  <c r="M234" s="1"/>
  <c r="L233"/>
  <c r="L234" s="1"/>
  <c r="K233"/>
  <c r="K234" s="1"/>
  <c r="J233"/>
  <c r="J234" s="1"/>
  <c r="I233"/>
  <c r="I234" s="1"/>
  <c r="G233"/>
  <c r="G234" s="1"/>
  <c r="F233"/>
  <c r="F234" s="1"/>
  <c r="E233"/>
  <c r="E234" s="1"/>
  <c r="D233"/>
  <c r="D234" s="1"/>
  <c r="C233"/>
  <c r="C234" s="1"/>
  <c r="B233"/>
  <c r="B234" s="1"/>
  <c r="AI232"/>
  <c r="AH232"/>
  <c r="AG232"/>
  <c r="AF232"/>
  <c r="AE232"/>
  <c r="AD232"/>
  <c r="AB232"/>
  <c r="AA232"/>
  <c r="Z232"/>
  <c r="Y232"/>
  <c r="X232"/>
  <c r="W232"/>
  <c r="U232"/>
  <c r="T232"/>
  <c r="S232"/>
  <c r="R232"/>
  <c r="Q232"/>
  <c r="P232"/>
  <c r="N232"/>
  <c r="M232"/>
  <c r="L232"/>
  <c r="K232"/>
  <c r="J232"/>
  <c r="I232"/>
  <c r="G232"/>
  <c r="F232"/>
  <c r="E232"/>
  <c r="D232"/>
  <c r="C232"/>
  <c r="B232"/>
  <c r="C244" i="4"/>
  <c r="D244"/>
  <c r="E244"/>
  <c r="F244"/>
  <c r="G244"/>
  <c r="I244"/>
  <c r="J244"/>
  <c r="K244"/>
  <c r="L244"/>
  <c r="M244"/>
  <c r="N244"/>
  <c r="P244"/>
  <c r="Q244"/>
  <c r="R244"/>
  <c r="S244"/>
  <c r="T244"/>
  <c r="U244"/>
  <c r="W244"/>
  <c r="X244"/>
  <c r="Y244"/>
  <c r="Z244"/>
  <c r="AA244"/>
  <c r="AB244"/>
  <c r="AD244"/>
  <c r="AE244"/>
  <c r="AF244"/>
  <c r="AG244"/>
  <c r="AH244"/>
  <c r="AI244"/>
  <c r="C239"/>
  <c r="D239"/>
  <c r="E239"/>
  <c r="F239"/>
  <c r="G239"/>
  <c r="I239"/>
  <c r="J239"/>
  <c r="K239"/>
  <c r="L239"/>
  <c r="M239"/>
  <c r="N239"/>
  <c r="P239"/>
  <c r="Q239"/>
  <c r="R239"/>
  <c r="S239"/>
  <c r="T239"/>
  <c r="U239"/>
  <c r="W239"/>
  <c r="X239"/>
  <c r="Y239"/>
  <c r="Z239"/>
  <c r="AA239"/>
  <c r="AB239"/>
  <c r="AD239"/>
  <c r="AE239"/>
  <c r="AF239"/>
  <c r="AG239"/>
  <c r="AH239"/>
  <c r="AI239"/>
  <c r="C234"/>
  <c r="D234"/>
  <c r="E234"/>
  <c r="F234"/>
  <c r="G234"/>
  <c r="I234"/>
  <c r="J234"/>
  <c r="K234"/>
  <c r="L234"/>
  <c r="M234"/>
  <c r="N234"/>
  <c r="P234"/>
  <c r="Q234"/>
  <c r="R234"/>
  <c r="S234"/>
  <c r="T234"/>
  <c r="U234"/>
  <c r="W234"/>
  <c r="X234"/>
  <c r="Y234"/>
  <c r="Z234"/>
  <c r="AA234"/>
  <c r="AB234"/>
  <c r="AD234"/>
  <c r="AE234"/>
  <c r="AF234"/>
  <c r="AG234"/>
  <c r="AH234"/>
  <c r="AI234"/>
  <c r="B234"/>
  <c r="B239"/>
  <c r="B244"/>
  <c r="AI243"/>
  <c r="C243"/>
  <c r="D243"/>
  <c r="E243"/>
  <c r="F243"/>
  <c r="G243"/>
  <c r="I243"/>
  <c r="J243"/>
  <c r="K243"/>
  <c r="L243"/>
  <c r="M243"/>
  <c r="N243"/>
  <c r="P243"/>
  <c r="Q243"/>
  <c r="R243"/>
  <c r="S243"/>
  <c r="T243"/>
  <c r="U243"/>
  <c r="W243"/>
  <c r="X243"/>
  <c r="Y243"/>
  <c r="Z243"/>
  <c r="AA243"/>
  <c r="AB243"/>
  <c r="AD243"/>
  <c r="AE243"/>
  <c r="AF243"/>
  <c r="AG243"/>
  <c r="AH243"/>
  <c r="C242"/>
  <c r="D242"/>
  <c r="E242"/>
  <c r="F242"/>
  <c r="G242"/>
  <c r="I242"/>
  <c r="J242"/>
  <c r="K242"/>
  <c r="L242"/>
  <c r="M242"/>
  <c r="N242"/>
  <c r="P242"/>
  <c r="Q242"/>
  <c r="R242"/>
  <c r="S242"/>
  <c r="T242"/>
  <c r="U242"/>
  <c r="W242"/>
  <c r="X242"/>
  <c r="Y242"/>
  <c r="Z242"/>
  <c r="AA242"/>
  <c r="AB242"/>
  <c r="AD242"/>
  <c r="AE242"/>
  <c r="AF242"/>
  <c r="AG242"/>
  <c r="AH242"/>
  <c r="AI242"/>
  <c r="B243"/>
  <c r="B242"/>
  <c r="C238"/>
  <c r="D238"/>
  <c r="E238"/>
  <c r="F238"/>
  <c r="G238"/>
  <c r="I238"/>
  <c r="J238"/>
  <c r="K238"/>
  <c r="L238"/>
  <c r="M238"/>
  <c r="N238"/>
  <c r="P238"/>
  <c r="Q238"/>
  <c r="R238"/>
  <c r="S238"/>
  <c r="T238"/>
  <c r="U238"/>
  <c r="W238"/>
  <c r="X238"/>
  <c r="Y238"/>
  <c r="Z238"/>
  <c r="AA238"/>
  <c r="AB238"/>
  <c r="AD238"/>
  <c r="AE238"/>
  <c r="AF238"/>
  <c r="AG238"/>
  <c r="AH238"/>
  <c r="AI238"/>
  <c r="C237"/>
  <c r="D237"/>
  <c r="E237"/>
  <c r="F237"/>
  <c r="G237"/>
  <c r="I237"/>
  <c r="J237"/>
  <c r="K237"/>
  <c r="L237"/>
  <c r="M237"/>
  <c r="N237"/>
  <c r="P237"/>
  <c r="Q237"/>
  <c r="R237"/>
  <c r="S237"/>
  <c r="T237"/>
  <c r="U237"/>
  <c r="W237"/>
  <c r="X237"/>
  <c r="Y237"/>
  <c r="Z237"/>
  <c r="AA237"/>
  <c r="AB237"/>
  <c r="AD237"/>
  <c r="AE237"/>
  <c r="AF237"/>
  <c r="AG237"/>
  <c r="AH237"/>
  <c r="AI237"/>
  <c r="B238"/>
  <c r="B237"/>
  <c r="AI233"/>
  <c r="AH233"/>
  <c r="AG233"/>
  <c r="AF233"/>
  <c r="AE233"/>
  <c r="AD233"/>
  <c r="AB233"/>
  <c r="AA233"/>
  <c r="Z233"/>
  <c r="Y233"/>
  <c r="X233"/>
  <c r="W233"/>
  <c r="U233"/>
  <c r="T233"/>
  <c r="S233"/>
  <c r="R233"/>
  <c r="Q233"/>
  <c r="P233"/>
  <c r="N233"/>
  <c r="M233"/>
  <c r="L233"/>
  <c r="K233"/>
  <c r="J233"/>
  <c r="I233"/>
  <c r="G233"/>
  <c r="F233"/>
  <c r="E233"/>
  <c r="D233"/>
  <c r="C233"/>
  <c r="B233"/>
  <c r="AI232"/>
  <c r="AH232"/>
  <c r="AG232"/>
  <c r="AF232"/>
  <c r="AE232"/>
  <c r="AD232"/>
  <c r="AB232"/>
  <c r="AA232"/>
  <c r="Z232"/>
  <c r="Y232"/>
  <c r="X232"/>
  <c r="W232"/>
  <c r="U232"/>
  <c r="T232"/>
  <c r="S232"/>
  <c r="R232"/>
  <c r="Q232"/>
  <c r="P232"/>
  <c r="N232"/>
  <c r="M232"/>
  <c r="L232"/>
  <c r="K232"/>
  <c r="J232"/>
  <c r="I232"/>
  <c r="G232"/>
  <c r="F232"/>
  <c r="E232"/>
  <c r="D232"/>
  <c r="C232"/>
  <c r="B232"/>
  <c r="C51" i="8"/>
  <c r="C53" s="1"/>
  <c r="D51"/>
  <c r="D53" s="1"/>
  <c r="E51"/>
  <c r="E53" s="1"/>
  <c r="F51"/>
  <c r="F53" s="1"/>
  <c r="G51"/>
  <c r="G53" s="1"/>
  <c r="I51"/>
  <c r="I53" s="1"/>
  <c r="J51"/>
  <c r="J53" s="1"/>
  <c r="K51"/>
  <c r="K53" s="1"/>
  <c r="L51"/>
  <c r="L53" s="1"/>
  <c r="M51"/>
  <c r="M53" s="1"/>
  <c r="N51"/>
  <c r="N53" s="1"/>
  <c r="P51"/>
  <c r="P53" s="1"/>
  <c r="Q51"/>
  <c r="Q53" s="1"/>
  <c r="R51"/>
  <c r="R53" s="1"/>
  <c r="S51"/>
  <c r="S53" s="1"/>
  <c r="T51"/>
  <c r="T53" s="1"/>
  <c r="U51"/>
  <c r="U53" s="1"/>
  <c r="W51"/>
  <c r="W53" s="1"/>
  <c r="X51"/>
  <c r="X53" s="1"/>
  <c r="Y51"/>
  <c r="Y53" s="1"/>
  <c r="Z51"/>
  <c r="Z53" s="1"/>
  <c r="AA51"/>
  <c r="AA53" s="1"/>
  <c r="AB51"/>
  <c r="AB53" s="1"/>
  <c r="AD51"/>
  <c r="AD53" s="1"/>
  <c r="AE51"/>
  <c r="AE53" s="1"/>
  <c r="AF51"/>
  <c r="AF53" s="1"/>
  <c r="AG51"/>
  <c r="AG53" s="1"/>
  <c r="AH51"/>
  <c r="AH53" s="1"/>
  <c r="AI51"/>
  <c r="AI53" s="1"/>
  <c r="B51"/>
  <c r="B53" s="1"/>
  <c r="C49"/>
  <c r="D49"/>
  <c r="E49"/>
  <c r="F49"/>
  <c r="G49"/>
  <c r="I49"/>
  <c r="J49"/>
  <c r="K49"/>
  <c r="L49"/>
  <c r="M49"/>
  <c r="N49"/>
  <c r="P49"/>
  <c r="Q49"/>
  <c r="R49"/>
  <c r="S49"/>
  <c r="T49"/>
  <c r="U49"/>
  <c r="W49"/>
  <c r="X49"/>
  <c r="Y49"/>
  <c r="Z49"/>
  <c r="AA49"/>
  <c r="AB49"/>
  <c r="AD49"/>
  <c r="AE49"/>
  <c r="AF49"/>
  <c r="AG49"/>
  <c r="AH49"/>
  <c r="AI49"/>
  <c r="B49"/>
  <c r="AI227" i="7"/>
  <c r="AI229" s="1"/>
  <c r="AH227"/>
  <c r="AH229" s="1"/>
  <c r="AG227"/>
  <c r="AG229" s="1"/>
  <c r="AF227"/>
  <c r="AF229" s="1"/>
  <c r="AE227"/>
  <c r="AE229" s="1"/>
  <c r="AD227"/>
  <c r="AD229" s="1"/>
  <c r="AB227"/>
  <c r="AB229" s="1"/>
  <c r="AA227"/>
  <c r="AA229" s="1"/>
  <c r="Z227"/>
  <c r="Z229" s="1"/>
  <c r="Y227"/>
  <c r="Y229" s="1"/>
  <c r="X227"/>
  <c r="X229" s="1"/>
  <c r="W227"/>
  <c r="W229" s="1"/>
  <c r="U227"/>
  <c r="U229" s="1"/>
  <c r="T227"/>
  <c r="T229" s="1"/>
  <c r="S227"/>
  <c r="S229" s="1"/>
  <c r="R227"/>
  <c r="R229" s="1"/>
  <c r="Q227"/>
  <c r="Q229" s="1"/>
  <c r="P227"/>
  <c r="P229" s="1"/>
  <c r="N227"/>
  <c r="N229" s="1"/>
  <c r="M227"/>
  <c r="M229" s="1"/>
  <c r="L227"/>
  <c r="L229" s="1"/>
  <c r="K227"/>
  <c r="K229" s="1"/>
  <c r="J227"/>
  <c r="J229" s="1"/>
  <c r="I227"/>
  <c r="I229" s="1"/>
  <c r="G227"/>
  <c r="G229" s="1"/>
  <c r="F227"/>
  <c r="F229" s="1"/>
  <c r="E227"/>
  <c r="E229" s="1"/>
  <c r="D227"/>
  <c r="D229" s="1"/>
  <c r="C227"/>
  <c r="C229" s="1"/>
  <c r="B227"/>
  <c r="B229" s="1"/>
  <c r="AI225"/>
  <c r="AH225"/>
  <c r="AG225"/>
  <c r="AF225"/>
  <c r="AE225"/>
  <c r="AD225"/>
  <c r="AB225"/>
  <c r="AA225"/>
  <c r="Z225"/>
  <c r="Y225"/>
  <c r="X225"/>
  <c r="W225"/>
  <c r="U225"/>
  <c r="T225"/>
  <c r="S225"/>
  <c r="R225"/>
  <c r="Q225"/>
  <c r="P225"/>
  <c r="N225"/>
  <c r="M225"/>
  <c r="L225"/>
  <c r="K225"/>
  <c r="J225"/>
  <c r="I225"/>
  <c r="G225"/>
  <c r="F225"/>
  <c r="E225"/>
  <c r="D225"/>
  <c r="C225"/>
  <c r="B225"/>
  <c r="C227" i="4" l="1"/>
  <c r="C229" s="1"/>
  <c r="D227"/>
  <c r="D229" s="1"/>
  <c r="E227"/>
  <c r="E229" s="1"/>
  <c r="F227"/>
  <c r="F229" s="1"/>
  <c r="G227"/>
  <c r="G229" s="1"/>
  <c r="I227"/>
  <c r="I229" s="1"/>
  <c r="J227"/>
  <c r="J229" s="1"/>
  <c r="K227"/>
  <c r="K229" s="1"/>
  <c r="L227"/>
  <c r="L229" s="1"/>
  <c r="M227"/>
  <c r="M229" s="1"/>
  <c r="N227"/>
  <c r="N229" s="1"/>
  <c r="P227"/>
  <c r="P229" s="1"/>
  <c r="Q227"/>
  <c r="Q229" s="1"/>
  <c r="R227"/>
  <c r="R229" s="1"/>
  <c r="S227"/>
  <c r="S229" s="1"/>
  <c r="T227"/>
  <c r="T229" s="1"/>
  <c r="U227"/>
  <c r="U229" s="1"/>
  <c r="W227"/>
  <c r="W229" s="1"/>
  <c r="X227"/>
  <c r="X229" s="1"/>
  <c r="Y227"/>
  <c r="Y229" s="1"/>
  <c r="Z227"/>
  <c r="Z229" s="1"/>
  <c r="AA227"/>
  <c r="AA229" s="1"/>
  <c r="AB227"/>
  <c r="AB229" s="1"/>
  <c r="AD227"/>
  <c r="AD229" s="1"/>
  <c r="AE227"/>
  <c r="AE229" s="1"/>
  <c r="AF227"/>
  <c r="AF229" s="1"/>
  <c r="AG227"/>
  <c r="AG229" s="1"/>
  <c r="AH227"/>
  <c r="AH229" s="1"/>
  <c r="AI227"/>
  <c r="AI229" s="1"/>
  <c r="B227"/>
  <c r="B229" s="1"/>
  <c r="C225"/>
  <c r="D225"/>
  <c r="E225"/>
  <c r="F225"/>
  <c r="G225"/>
  <c r="I225"/>
  <c r="J225"/>
  <c r="K225"/>
  <c r="L225"/>
  <c r="M225"/>
  <c r="N225"/>
  <c r="P225"/>
  <c r="Q225"/>
  <c r="R225"/>
  <c r="S225"/>
  <c r="T225"/>
  <c r="U225"/>
  <c r="W225"/>
  <c r="X225"/>
  <c r="Y225"/>
  <c r="Z225"/>
  <c r="AA225"/>
  <c r="AB225"/>
  <c r="AD225"/>
  <c r="AE225"/>
  <c r="AF225"/>
  <c r="AG225"/>
  <c r="AH225"/>
  <c r="AI225"/>
  <c r="B225"/>
</calcChain>
</file>

<file path=xl/sharedStrings.xml><?xml version="1.0" encoding="utf-8"?>
<sst xmlns="http://schemas.openxmlformats.org/spreadsheetml/2006/main" count="732" uniqueCount="230">
  <si>
    <t>file converter</t>
  </si>
  <si>
    <t>DCG=</t>
  </si>
  <si>
    <t>NDCG=</t>
  </si>
  <si>
    <t>CG=</t>
  </si>
  <si>
    <t>NCG=</t>
  </si>
  <si>
    <t>Precision=</t>
  </si>
  <si>
    <t>Reciprocal Rank=</t>
  </si>
  <si>
    <t>make</t>
  </si>
  <si>
    <t>terminal emulator</t>
  </si>
  <si>
    <t>xterm</t>
  </si>
  <si>
    <t>gnuplot</t>
  </si>
  <si>
    <t>log analyzer</t>
  </si>
  <si>
    <t>rendering text</t>
  </si>
  <si>
    <t>linear algebra package</t>
  </si>
  <si>
    <t>fftw library</t>
  </si>
  <si>
    <t>earthquake analysis</t>
  </si>
  <si>
    <t>java virtual machine</t>
  </si>
  <si>
    <t>java</t>
  </si>
  <si>
    <t>statistical analysis software</t>
  </si>
  <si>
    <t>wget</t>
  </si>
  <si>
    <t>ftp client</t>
  </si>
  <si>
    <t>lftp</t>
  </si>
  <si>
    <t>curl</t>
  </si>
  <si>
    <t>regular expression</t>
  </si>
  <si>
    <t>sigmoid function</t>
  </si>
  <si>
    <t>histogram plot</t>
  </si>
  <si>
    <t>binary tree</t>
  </si>
  <si>
    <t>zip deflater</t>
  </si>
  <si>
    <t>pdf reader</t>
  </si>
  <si>
    <t>ray tracing</t>
  </si>
  <si>
    <t>perl</t>
  </si>
  <si>
    <t>web server</t>
  </si>
  <si>
    <t>rsync</t>
  </si>
  <si>
    <t>torrent client</t>
  </si>
  <si>
    <t>xml parser</t>
  </si>
  <si>
    <t>audio compression</t>
  </si>
  <si>
    <t>lighttpd</t>
  </si>
  <si>
    <t xml:space="preserve">video compression </t>
  </si>
  <si>
    <t>access control</t>
  </si>
  <si>
    <t>ajax javascript</t>
  </si>
  <si>
    <t>applet</t>
  </si>
  <si>
    <t>authentication token</t>
  </si>
  <si>
    <t>certificate retrieval</t>
  </si>
  <si>
    <t>xmlsec1</t>
  </si>
  <si>
    <t>compression algorithm</t>
  </si>
  <si>
    <t>xdelta</t>
  </si>
  <si>
    <t>bzip2</t>
  </si>
  <si>
    <t>gzip</t>
  </si>
  <si>
    <t>configuration stores</t>
  </si>
  <si>
    <t>cpp opengl</t>
  </si>
  <si>
    <t>cpp testing framework</t>
  </si>
  <si>
    <t>cpp</t>
  </si>
  <si>
    <t>development ide</t>
  </si>
  <si>
    <t>flow analysis</t>
  </si>
  <si>
    <t>gis</t>
  </si>
  <si>
    <t>globus token</t>
  </si>
  <si>
    <t>graph analysis</t>
  </si>
  <si>
    <t>graph api</t>
  </si>
  <si>
    <t>graph compression</t>
  </si>
  <si>
    <t>graph transformation</t>
  </si>
  <si>
    <t>graph visualization software</t>
  </si>
  <si>
    <t>image transformation package</t>
  </si>
  <si>
    <t>inverted index</t>
  </si>
  <si>
    <t>cscope</t>
  </si>
  <si>
    <t>java profiler</t>
  </si>
  <si>
    <t>license extraction</t>
  </si>
  <si>
    <t>linear optimization</t>
  </si>
  <si>
    <t>gfortran</t>
  </si>
  <si>
    <t>nmap</t>
  </si>
  <si>
    <t>manager desktop gnome</t>
  </si>
  <si>
    <t>matrix transformation</t>
  </si>
  <si>
    <t>network simulation</t>
  </si>
  <si>
    <t>neural network</t>
  </si>
  <si>
    <t>osgi</t>
  </si>
  <si>
    <t>parallel r</t>
  </si>
  <si>
    <t>photo editing</t>
  </si>
  <si>
    <t xml:space="preserve">python library </t>
  </si>
  <si>
    <t>python rest xml</t>
  </si>
  <si>
    <t>routing algorithm implementation</t>
  </si>
  <si>
    <t>r project</t>
  </si>
  <si>
    <t>security authentication</t>
  </si>
  <si>
    <t>spatial analysis</t>
  </si>
  <si>
    <t>speech recognition</t>
  </si>
  <si>
    <t>sql server</t>
  </si>
  <si>
    <t>statistics package</t>
  </si>
  <si>
    <t>ctags</t>
  </si>
  <si>
    <t>support vector machines</t>
  </si>
  <si>
    <t>text analysis software</t>
  </si>
  <si>
    <t>video streaming analysis</t>
  </si>
  <si>
    <t>weather information</t>
  </si>
  <si>
    <t>web services</t>
  </si>
  <si>
    <t>window manager</t>
  </si>
  <si>
    <t>file backup software</t>
  </si>
  <si>
    <t>html editing</t>
  </si>
  <si>
    <t>partitioning software</t>
  </si>
  <si>
    <t>network scanners</t>
  </si>
  <si>
    <t>traffic sniffers</t>
  </si>
  <si>
    <t>imagemagick</t>
  </si>
  <si>
    <t>octave numerical computations</t>
  </si>
  <si>
    <t>lapack library</t>
  </si>
  <si>
    <t xml:space="preserve">gsl library </t>
  </si>
  <si>
    <t>glite data management</t>
  </si>
  <si>
    <t>xerces xml</t>
  </si>
  <si>
    <t>subversion client</t>
  </si>
  <si>
    <t>svn</t>
  </si>
  <si>
    <t>gcc fortran</t>
  </si>
  <si>
    <t>thrudb</t>
  </si>
  <si>
    <t>lucene</t>
  </si>
  <si>
    <t>jboss</t>
  </si>
  <si>
    <t>rails ruby</t>
  </si>
  <si>
    <t>mpich</t>
  </si>
  <si>
    <t>autodock docking</t>
  </si>
  <si>
    <t>atlas software</t>
  </si>
  <si>
    <t>mysql client</t>
  </si>
  <si>
    <t>wordpress</t>
  </si>
  <si>
    <t>redmine</t>
  </si>
  <si>
    <t>libapr</t>
  </si>
  <si>
    <t>apache2</t>
  </si>
  <si>
    <t>aegis</t>
  </si>
  <si>
    <t xml:space="preserve">ajax </t>
  </si>
  <si>
    <t>alice</t>
  </si>
  <si>
    <t>amga</t>
  </si>
  <si>
    <t>ant</t>
  </si>
  <si>
    <t>arc</t>
  </si>
  <si>
    <t>atlas</t>
  </si>
  <si>
    <t>biomed</t>
  </si>
  <si>
    <t>bison</t>
  </si>
  <si>
    <t>gawk</t>
  </si>
  <si>
    <t>bzr library</t>
  </si>
  <si>
    <t>compchem</t>
  </si>
  <si>
    <t>cosmo</t>
  </si>
  <si>
    <t>cpan</t>
  </si>
  <si>
    <t>eclipse</t>
  </si>
  <si>
    <t>equinox</t>
  </si>
  <si>
    <t>esr</t>
  </si>
  <si>
    <t xml:space="preserve">fortran </t>
  </si>
  <si>
    <t>fusion</t>
  </si>
  <si>
    <t>ganga</t>
  </si>
  <si>
    <t>gaussian</t>
  </si>
  <si>
    <t>geclipse</t>
  </si>
  <si>
    <t>glite</t>
  </si>
  <si>
    <t>globus</t>
  </si>
  <si>
    <t>gtk</t>
  </si>
  <si>
    <t>jquery</t>
  </si>
  <si>
    <t xml:space="preserve">kalman filter </t>
  </si>
  <si>
    <t>lapack</t>
  </si>
  <si>
    <t>lhcb</t>
  </si>
  <si>
    <t>libc</t>
  </si>
  <si>
    <t>ruby</t>
  </si>
  <si>
    <t>gphoto2</t>
  </si>
  <si>
    <t>matlab</t>
  </si>
  <si>
    <t>matlab plot</t>
  </si>
  <si>
    <t>maven</t>
  </si>
  <si>
    <t>nagios monitoring tool</t>
  </si>
  <si>
    <t>nsc</t>
  </si>
  <si>
    <t>openmp</t>
  </si>
  <si>
    <t>randomkit.h</t>
  </si>
  <si>
    <t>sqlite</t>
  </si>
  <si>
    <t>tcl</t>
  </si>
  <si>
    <t>tex</t>
  </si>
  <si>
    <t>texlive</t>
  </si>
  <si>
    <t>tomcat</t>
  </si>
  <si>
    <t>unicore</t>
  </si>
  <si>
    <t>workflows</t>
  </si>
  <si>
    <t>sasl</t>
  </si>
  <si>
    <t>openssl</t>
  </si>
  <si>
    <t>yum</t>
  </si>
  <si>
    <t>wine</t>
  </si>
  <si>
    <t>ffmpeg</t>
  </si>
  <si>
    <t>uxterm</t>
  </si>
  <si>
    <t>automake</t>
  </si>
  <si>
    <t>groff</t>
  </si>
  <si>
    <t>vorbis</t>
  </si>
  <si>
    <t>gdbm</t>
  </si>
  <si>
    <t>kudzu</t>
  </si>
  <si>
    <t>uuid</t>
  </si>
  <si>
    <t>valgrind</t>
  </si>
  <si>
    <t>mime</t>
  </si>
  <si>
    <t>gamin</t>
  </si>
  <si>
    <t>sysfsutils</t>
  </si>
  <si>
    <t>setserial</t>
  </si>
  <si>
    <t>ntp</t>
  </si>
  <si>
    <t>usbutils</t>
  </si>
  <si>
    <t>guile</t>
  </si>
  <si>
    <t>libogg</t>
  </si>
  <si>
    <t>libwnck</t>
  </si>
  <si>
    <t>elfutils</t>
  </si>
  <si>
    <t>libxklavier</t>
  </si>
  <si>
    <t>openldap</t>
  </si>
  <si>
    <t>logwatch</t>
  </si>
  <si>
    <t>seaudit</t>
  </si>
  <si>
    <t>audiofile</t>
  </si>
  <si>
    <t>mikmod</t>
  </si>
  <si>
    <t>libao</t>
  </si>
  <si>
    <t>dos2unix</t>
  </si>
  <si>
    <t>krb5</t>
  </si>
  <si>
    <t>log4j</t>
  </si>
  <si>
    <t>pyorbit</t>
  </si>
  <si>
    <t>orbit2</t>
  </si>
  <si>
    <t>distcache</t>
  </si>
  <si>
    <t>atk</t>
  </si>
  <si>
    <t>netpbm</t>
  </si>
  <si>
    <t>spread library</t>
  </si>
  <si>
    <t>libncurses</t>
  </si>
  <si>
    <t>libxml</t>
  </si>
  <si>
    <t>libcrypto</t>
  </si>
  <si>
    <t>sysfs</t>
  </si>
  <si>
    <t>ogg</t>
  </si>
  <si>
    <t>cdio</t>
  </si>
  <si>
    <t>vte</t>
  </si>
  <si>
    <t>pcre</t>
  </si>
  <si>
    <t>plot</t>
  </si>
  <si>
    <t>ccid</t>
  </si>
  <si>
    <t>torrent</t>
  </si>
  <si>
    <t>expat</t>
  </si>
  <si>
    <t>acl</t>
  </si>
  <si>
    <t>VERSION</t>
  </si>
  <si>
    <t>navigational queries</t>
  </si>
  <si>
    <t>NAVIGATIONAL QUERIES</t>
  </si>
  <si>
    <t>AVERAGE=</t>
  </si>
  <si>
    <t>STDEV=</t>
  </si>
  <si>
    <t>Mean Reciprocal Rank=</t>
  </si>
  <si>
    <t>QUERY</t>
  </si>
  <si>
    <t>TOTALS</t>
  </si>
  <si>
    <t xml:space="preserve">CONFITENCE INTERVAL= </t>
  </si>
  <si>
    <t>Confidence Interval=</t>
  </si>
  <si>
    <t>general queries</t>
  </si>
  <si>
    <t>version queries</t>
  </si>
  <si>
    <t>JUDGE 1 DATA</t>
  </si>
  <si>
    <t>JUDGE 2 DATA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</si>
</sst>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FFDB69"/>
        <bgColor indexed="64"/>
      </patternFill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2" borderId="1" xfId="0" applyFill="1" applyBorder="1"/>
    <xf numFmtId="0" fontId="2" fillId="0" borderId="1" xfId="0" applyFont="1" applyBorder="1"/>
    <xf numFmtId="0" fontId="0" fillId="0" borderId="1" xfId="0" applyBorder="1"/>
    <xf numFmtId="0" fontId="4" fillId="2" borderId="1" xfId="0" applyFont="1" applyFill="1" applyBorder="1"/>
    <xf numFmtId="0" fontId="0" fillId="3" borderId="1" xfId="0" applyFill="1" applyBorder="1"/>
    <xf numFmtId="0" fontId="1" fillId="2" borderId="1" xfId="0" applyFont="1" applyFill="1" applyBorder="1"/>
    <xf numFmtId="0" fontId="0" fillId="4" borderId="1" xfId="0" applyFill="1" applyBorder="1"/>
    <xf numFmtId="0" fontId="0" fillId="5" borderId="1" xfId="0" applyFill="1" applyBorder="1"/>
    <xf numFmtId="0" fontId="0" fillId="8" borderId="1" xfId="0" applyFill="1" applyBorder="1"/>
    <xf numFmtId="0" fontId="0" fillId="9" borderId="1" xfId="0" applyFill="1" applyBorder="1"/>
    <xf numFmtId="0" fontId="1" fillId="9" borderId="1" xfId="0" applyFont="1" applyFill="1" applyBorder="1"/>
    <xf numFmtId="0" fontId="3" fillId="9" borderId="1" xfId="0" applyFont="1" applyFill="1" applyBorder="1"/>
    <xf numFmtId="0" fontId="3" fillId="2" borderId="1" xfId="0" applyFont="1" applyFill="1" applyBorder="1"/>
    <xf numFmtId="0" fontId="1" fillId="4" borderId="1" xfId="0" applyFont="1" applyFill="1" applyBorder="1"/>
    <xf numFmtId="0" fontId="0" fillId="10" borderId="1" xfId="0" applyFill="1" applyBorder="1"/>
    <xf numFmtId="0" fontId="0" fillId="0" borderId="1" xfId="0" applyFill="1" applyBorder="1"/>
    <xf numFmtId="0" fontId="1" fillId="0" borderId="1" xfId="0" applyFont="1" applyBorder="1"/>
    <xf numFmtId="0" fontId="1" fillId="0" borderId="1" xfId="0" applyFont="1" applyFill="1" applyBorder="1"/>
    <xf numFmtId="0" fontId="1" fillId="11" borderId="1" xfId="0" applyFont="1" applyFill="1" applyBorder="1"/>
    <xf numFmtId="0" fontId="0" fillId="11" borderId="1" xfId="0" applyFill="1" applyBorder="1"/>
    <xf numFmtId="0" fontId="1" fillId="12" borderId="1" xfId="0" applyFont="1" applyFill="1" applyBorder="1"/>
    <xf numFmtId="0" fontId="0" fillId="12" borderId="1" xfId="0" applyFill="1" applyBorder="1"/>
    <xf numFmtId="0" fontId="0" fillId="13" borderId="1" xfId="0" applyFill="1" applyBorder="1"/>
    <xf numFmtId="0" fontId="1" fillId="13" borderId="1" xfId="0" applyFont="1" applyFill="1" applyBorder="1"/>
    <xf numFmtId="0" fontId="1" fillId="8" borderId="1" xfId="0" applyFont="1" applyFill="1" applyBorder="1"/>
    <xf numFmtId="0" fontId="1" fillId="5" borderId="1" xfId="0" applyFont="1" applyFill="1" applyBorder="1"/>
    <xf numFmtId="0" fontId="4" fillId="6" borderId="1" xfId="0" applyFont="1" applyFill="1" applyBorder="1"/>
    <xf numFmtId="0" fontId="0" fillId="6" borderId="1" xfId="0" applyFill="1" applyBorder="1"/>
    <xf numFmtId="0" fontId="1" fillId="6" borderId="1" xfId="0" applyFont="1" applyFill="1" applyBorder="1"/>
    <xf numFmtId="0" fontId="0" fillId="7" borderId="1" xfId="0" applyFill="1" applyBorder="1"/>
    <xf numFmtId="0" fontId="1" fillId="7" borderId="1" xfId="0" applyFont="1" applyFill="1" applyBorder="1"/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66"/>
      <color rgb="FFFFDB69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I244"/>
  <sheetViews>
    <sheetView workbookViewId="0">
      <selection activeCell="AI244" sqref="A231:AI244"/>
    </sheetView>
  </sheetViews>
  <sheetFormatPr defaultRowHeight="15"/>
  <cols>
    <col min="1" max="1" width="24.85546875" style="3" customWidth="1"/>
    <col min="2" max="5" width="9.140625" style="3"/>
    <col min="6" max="6" width="14.140625" style="3" bestFit="1" customWidth="1"/>
    <col min="7" max="7" width="21.7109375" style="3" bestFit="1" customWidth="1"/>
    <col min="8" max="12" width="9.140625" style="3"/>
    <col min="13" max="13" width="12" style="3" bestFit="1" customWidth="1"/>
    <col min="14" max="14" width="16" style="3" bestFit="1" customWidth="1"/>
    <col min="15" max="19" width="9.140625" style="3"/>
    <col min="20" max="20" width="12" style="3" bestFit="1" customWidth="1"/>
    <col min="21" max="21" width="16" style="3" bestFit="1" customWidth="1"/>
    <col min="22" max="26" width="9.140625" style="3"/>
    <col min="27" max="27" width="12" style="3" bestFit="1" customWidth="1"/>
    <col min="28" max="28" width="16" style="3" bestFit="1" customWidth="1"/>
    <col min="29" max="33" width="9.140625" style="3"/>
    <col min="34" max="34" width="12" style="3" bestFit="1" customWidth="1"/>
    <col min="35" max="35" width="16" style="3" bestFit="1" customWidth="1"/>
    <col min="36" max="16384" width="9.140625" style="3"/>
  </cols>
  <sheetData>
    <row r="1" spans="1:35" s="2" customFormat="1" ht="15.75">
      <c r="A1" s="2" t="s">
        <v>222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I1" s="2" t="s">
        <v>1</v>
      </c>
      <c r="J1" s="2" t="s">
        <v>2</v>
      </c>
      <c r="K1" s="2" t="s">
        <v>3</v>
      </c>
      <c r="L1" s="2" t="s">
        <v>4</v>
      </c>
      <c r="M1" s="2" t="s">
        <v>5</v>
      </c>
      <c r="N1" s="2" t="s">
        <v>6</v>
      </c>
      <c r="P1" s="2" t="s">
        <v>1</v>
      </c>
      <c r="Q1" s="2" t="s">
        <v>2</v>
      </c>
      <c r="R1" s="2" t="s">
        <v>3</v>
      </c>
      <c r="S1" s="2" t="s">
        <v>4</v>
      </c>
      <c r="T1" s="2" t="s">
        <v>5</v>
      </c>
      <c r="U1" s="2" t="s">
        <v>6</v>
      </c>
      <c r="W1" s="2" t="s">
        <v>1</v>
      </c>
      <c r="X1" s="2" t="s">
        <v>2</v>
      </c>
      <c r="Y1" s="2" t="s">
        <v>3</v>
      </c>
      <c r="Z1" s="2" t="s">
        <v>4</v>
      </c>
      <c r="AA1" s="2" t="s">
        <v>5</v>
      </c>
      <c r="AB1" s="2" t="s">
        <v>6</v>
      </c>
      <c r="AD1" s="2" t="s">
        <v>1</v>
      </c>
      <c r="AE1" s="2" t="s">
        <v>2</v>
      </c>
      <c r="AF1" s="2" t="s">
        <v>3</v>
      </c>
      <c r="AG1" s="2" t="s">
        <v>4</v>
      </c>
      <c r="AH1" s="2" t="s">
        <v>5</v>
      </c>
      <c r="AI1" s="2" t="s">
        <v>6</v>
      </c>
    </row>
    <row r="2" spans="1:35">
      <c r="A2" s="3" t="s">
        <v>0</v>
      </c>
      <c r="B2" s="3">
        <v>4.543559338088345</v>
      </c>
      <c r="C2" s="3">
        <v>0.33334991475336351</v>
      </c>
      <c r="D2" s="3">
        <v>10</v>
      </c>
      <c r="E2" s="3">
        <v>0.5</v>
      </c>
      <c r="F2" s="3">
        <v>1</v>
      </c>
      <c r="G2" s="3">
        <v>1</v>
      </c>
      <c r="I2" s="3">
        <v>4.543559338088345</v>
      </c>
      <c r="J2" s="3">
        <v>0.33334991475336351</v>
      </c>
      <c r="K2" s="3">
        <v>10</v>
      </c>
      <c r="L2" s="3">
        <v>0.5</v>
      </c>
      <c r="M2" s="3">
        <v>1</v>
      </c>
      <c r="N2" s="3">
        <v>1</v>
      </c>
      <c r="P2" s="3">
        <v>6.4463946303571857</v>
      </c>
      <c r="Q2" s="3">
        <v>0.47295631917514197</v>
      </c>
      <c r="R2" s="3">
        <v>8</v>
      </c>
      <c r="S2" s="3">
        <v>0.4</v>
      </c>
      <c r="T2" s="3">
        <v>0.4</v>
      </c>
      <c r="U2" s="3">
        <v>1</v>
      </c>
      <c r="W2" s="3">
        <v>11.305202343025142</v>
      </c>
      <c r="X2" s="3">
        <v>0.82943524160125759</v>
      </c>
      <c r="Y2" s="3">
        <v>16</v>
      </c>
      <c r="Z2" s="3">
        <v>0.8</v>
      </c>
      <c r="AA2" s="3">
        <v>0.9</v>
      </c>
      <c r="AB2" s="3">
        <v>1</v>
      </c>
      <c r="AD2" s="3">
        <v>6.0254881466431645</v>
      </c>
      <c r="AE2" s="3">
        <v>0.44207543262238913</v>
      </c>
      <c r="AF2" s="3">
        <v>8</v>
      </c>
      <c r="AG2" s="3">
        <v>0.4</v>
      </c>
      <c r="AH2" s="3">
        <v>0.5</v>
      </c>
      <c r="AI2" s="3">
        <v>1</v>
      </c>
    </row>
    <row r="3" spans="1:35">
      <c r="A3" s="3" t="s">
        <v>8</v>
      </c>
      <c r="B3" s="3">
        <v>3.6828179506824634</v>
      </c>
      <c r="C3" s="3">
        <v>0.27019940944111981</v>
      </c>
      <c r="D3" s="3">
        <v>7</v>
      </c>
      <c r="E3" s="3">
        <v>0.35</v>
      </c>
      <c r="F3" s="3">
        <v>0.6</v>
      </c>
      <c r="G3" s="3">
        <v>1</v>
      </c>
      <c r="I3" s="3">
        <v>3.6828179506824634</v>
      </c>
      <c r="J3" s="3">
        <v>0.27019940944111981</v>
      </c>
      <c r="K3" s="3">
        <v>7</v>
      </c>
      <c r="L3" s="3">
        <v>0.35</v>
      </c>
      <c r="M3" s="3">
        <v>0.6</v>
      </c>
      <c r="N3" s="3">
        <v>1</v>
      </c>
      <c r="P3" s="3">
        <v>6.0533476824179973</v>
      </c>
      <c r="Q3" s="3">
        <v>0.44411941910623604</v>
      </c>
      <c r="R3" s="3">
        <v>6</v>
      </c>
      <c r="S3" s="3">
        <v>0.3</v>
      </c>
      <c r="T3" s="3">
        <v>0.3</v>
      </c>
      <c r="U3" s="3">
        <v>1</v>
      </c>
      <c r="W3" s="3">
        <v>8.4185660379967189</v>
      </c>
      <c r="X3" s="3">
        <v>0.61764974600122657</v>
      </c>
      <c r="Y3" s="3">
        <v>12</v>
      </c>
      <c r="Z3" s="3">
        <v>0.6</v>
      </c>
      <c r="AA3" s="3">
        <v>0.9</v>
      </c>
      <c r="AB3" s="3">
        <v>1</v>
      </c>
      <c r="AD3" s="3">
        <v>8.8665652975525884</v>
      </c>
      <c r="AE3" s="3">
        <v>0.65051836372359417</v>
      </c>
      <c r="AF3" s="3">
        <v>14</v>
      </c>
      <c r="AG3" s="3">
        <v>0.7</v>
      </c>
      <c r="AH3" s="3">
        <v>0.9</v>
      </c>
      <c r="AI3" s="3">
        <v>1</v>
      </c>
    </row>
    <row r="4" spans="1:35">
      <c r="A4" s="3" t="s">
        <v>11</v>
      </c>
      <c r="B4" s="3">
        <v>0.38685280723454163</v>
      </c>
      <c r="C4" s="3">
        <v>2.8382451007669965E-2</v>
      </c>
      <c r="D4" s="3">
        <v>1</v>
      </c>
      <c r="E4" s="3">
        <v>0.05</v>
      </c>
      <c r="F4" s="3">
        <v>0.1</v>
      </c>
      <c r="G4" s="3">
        <v>0.2</v>
      </c>
      <c r="I4" s="3">
        <v>0.38685280723454163</v>
      </c>
      <c r="J4" s="3">
        <v>2.8382451007669965E-2</v>
      </c>
      <c r="K4" s="3">
        <v>1</v>
      </c>
      <c r="L4" s="3">
        <v>0.05</v>
      </c>
      <c r="M4" s="3">
        <v>0.1</v>
      </c>
      <c r="N4" s="3">
        <v>0.2</v>
      </c>
      <c r="P4" s="3">
        <v>2.9270644656386353</v>
      </c>
      <c r="Q4" s="3">
        <v>0.21475161156556383</v>
      </c>
      <c r="R4" s="3">
        <v>7</v>
      </c>
      <c r="S4" s="3">
        <v>0.35</v>
      </c>
      <c r="T4" s="3">
        <v>0.7</v>
      </c>
      <c r="U4" s="3">
        <v>0.5</v>
      </c>
      <c r="W4" s="3">
        <v>4.5951002192089536</v>
      </c>
      <c r="X4" s="3">
        <v>0.3371313440358733</v>
      </c>
      <c r="Y4" s="3">
        <v>7</v>
      </c>
      <c r="Z4" s="3">
        <v>0.35</v>
      </c>
      <c r="AA4" s="3">
        <v>0.6</v>
      </c>
      <c r="AB4" s="3">
        <v>1</v>
      </c>
      <c r="AD4" s="3">
        <v>5.0741455032258891</v>
      </c>
      <c r="AE4" s="3">
        <v>0.37227773317871526</v>
      </c>
      <c r="AF4" s="3">
        <v>10</v>
      </c>
      <c r="AG4" s="3">
        <v>0.5</v>
      </c>
      <c r="AH4" s="3">
        <v>0.8</v>
      </c>
      <c r="AI4" s="3">
        <v>0.5</v>
      </c>
    </row>
    <row r="5" spans="1:35">
      <c r="A5" s="3" t="s">
        <v>12</v>
      </c>
      <c r="B5" s="3">
        <v>0.81546487678572865</v>
      </c>
      <c r="C5" s="3">
        <v>5.9828677680537685E-2</v>
      </c>
      <c r="D5" s="3">
        <v>2</v>
      </c>
      <c r="E5" s="3">
        <v>0.1</v>
      </c>
      <c r="F5" s="3">
        <v>0.2</v>
      </c>
      <c r="G5" s="3">
        <v>0.33333333333333331</v>
      </c>
      <c r="I5" s="3">
        <v>0.81546487678572865</v>
      </c>
      <c r="J5" s="3">
        <v>5.9828677680537685E-2</v>
      </c>
      <c r="K5" s="3">
        <v>2</v>
      </c>
      <c r="L5" s="3">
        <v>0.1</v>
      </c>
      <c r="M5" s="3">
        <v>0.2</v>
      </c>
      <c r="N5" s="3">
        <v>0.33333333333333331</v>
      </c>
      <c r="P5" s="3">
        <v>9.4813125074367193</v>
      </c>
      <c r="Q5" s="3">
        <v>0.69562087361971525</v>
      </c>
      <c r="R5" s="3">
        <v>13</v>
      </c>
      <c r="S5" s="3">
        <v>0.65</v>
      </c>
      <c r="T5" s="3">
        <v>0.8</v>
      </c>
      <c r="U5" s="3">
        <v>1</v>
      </c>
      <c r="W5" s="3">
        <v>4.191897688883885</v>
      </c>
      <c r="X5" s="3">
        <v>0.30754935354980811</v>
      </c>
      <c r="Y5" s="3">
        <v>8</v>
      </c>
      <c r="Z5" s="3">
        <v>0.4</v>
      </c>
      <c r="AA5" s="3">
        <v>0.6</v>
      </c>
      <c r="AB5" s="3">
        <v>1</v>
      </c>
      <c r="AD5" s="3">
        <v>4.777079734905965</v>
      </c>
      <c r="AE5" s="3">
        <v>0.35048273917138406</v>
      </c>
      <c r="AF5" s="3">
        <v>8</v>
      </c>
      <c r="AG5" s="3">
        <v>0.4</v>
      </c>
      <c r="AH5" s="3">
        <v>0.6</v>
      </c>
      <c r="AI5" s="3">
        <v>1</v>
      </c>
    </row>
    <row r="6" spans="1:35">
      <c r="A6" s="3" t="s">
        <v>13</v>
      </c>
      <c r="B6" s="3">
        <v>1.9463946303571862</v>
      </c>
      <c r="C6" s="3">
        <v>0.14280224727492194</v>
      </c>
      <c r="D6" s="3">
        <v>4</v>
      </c>
      <c r="E6" s="3">
        <v>0.2</v>
      </c>
      <c r="F6" s="3">
        <v>0.2</v>
      </c>
      <c r="G6" s="3">
        <v>0.14285714285714285</v>
      </c>
      <c r="I6" s="3">
        <v>1.9463946303571862</v>
      </c>
      <c r="J6" s="3">
        <v>0.14280224727492194</v>
      </c>
      <c r="K6" s="3">
        <v>4</v>
      </c>
      <c r="L6" s="3">
        <v>0.2</v>
      </c>
      <c r="M6" s="3">
        <v>0.2</v>
      </c>
      <c r="N6" s="3">
        <v>0.14285714285714285</v>
      </c>
      <c r="P6" s="3">
        <v>12.130678014265037</v>
      </c>
      <c r="Q6" s="3">
        <v>0.88999838696001732</v>
      </c>
      <c r="R6" s="3">
        <v>18</v>
      </c>
      <c r="S6" s="3">
        <v>0.9</v>
      </c>
      <c r="T6" s="3">
        <v>0.9</v>
      </c>
      <c r="U6" s="3">
        <v>1</v>
      </c>
      <c r="W6" s="3">
        <v>7.2378887535506635</v>
      </c>
      <c r="X6" s="3">
        <v>0.53102632087679114</v>
      </c>
      <c r="Y6" s="3">
        <v>14</v>
      </c>
      <c r="Z6" s="3">
        <v>0.7</v>
      </c>
      <c r="AA6" s="3">
        <v>0.7</v>
      </c>
      <c r="AB6" s="3">
        <v>0.25</v>
      </c>
      <c r="AD6" s="3">
        <v>6.4078054523956247</v>
      </c>
      <c r="AE6" s="3">
        <v>0.47012512490063274</v>
      </c>
      <c r="AF6" s="3">
        <v>10</v>
      </c>
      <c r="AG6" s="3">
        <v>0.5</v>
      </c>
      <c r="AH6" s="3">
        <v>0.5</v>
      </c>
      <c r="AI6" s="3">
        <v>0.5</v>
      </c>
    </row>
    <row r="7" spans="1:35">
      <c r="A7" s="3" t="s">
        <v>14</v>
      </c>
      <c r="B7" s="3">
        <v>1.0879137408453965</v>
      </c>
      <c r="C7" s="3">
        <v>7.9817589203624098E-2</v>
      </c>
      <c r="D7" s="3">
        <v>3</v>
      </c>
      <c r="E7" s="3">
        <v>0.15</v>
      </c>
      <c r="F7" s="3">
        <v>0.3</v>
      </c>
      <c r="G7" s="3">
        <v>0.25</v>
      </c>
      <c r="I7" s="3">
        <v>0.62239815965122114</v>
      </c>
      <c r="J7" s="3">
        <v>4.566384150045643E-2</v>
      </c>
      <c r="K7" s="3">
        <v>2</v>
      </c>
      <c r="L7" s="3">
        <v>0.1</v>
      </c>
      <c r="M7" s="3">
        <v>0.2</v>
      </c>
      <c r="N7" s="3">
        <v>0.14285714285714285</v>
      </c>
      <c r="P7" s="3">
        <v>3.279642067948914</v>
      </c>
      <c r="Q7" s="3">
        <v>0.24061937402413161</v>
      </c>
      <c r="R7" s="3">
        <v>4</v>
      </c>
      <c r="S7" s="3">
        <v>0.2</v>
      </c>
      <c r="T7" s="3">
        <v>0.6</v>
      </c>
      <c r="U7" s="3">
        <v>1</v>
      </c>
      <c r="W7" s="3">
        <v>5.7489964478223943</v>
      </c>
      <c r="X7" s="3">
        <v>0.42178990813076994</v>
      </c>
      <c r="Y7" s="3">
        <v>6</v>
      </c>
      <c r="Z7" s="3">
        <v>0.3</v>
      </c>
      <c r="AA7" s="3">
        <v>0.66666666666666663</v>
      </c>
      <c r="AB7" s="3">
        <v>1</v>
      </c>
      <c r="AD7" s="3">
        <v>5.7489964478223943</v>
      </c>
      <c r="AE7" s="3">
        <v>0.42178990813076994</v>
      </c>
      <c r="AF7" s="3">
        <v>6</v>
      </c>
      <c r="AG7" s="3">
        <v>0.3</v>
      </c>
      <c r="AH7" s="3">
        <v>0.66666666666666663</v>
      </c>
      <c r="AI7" s="3">
        <v>1</v>
      </c>
    </row>
    <row r="8" spans="1:35">
      <c r="A8" s="3" t="s">
        <v>15</v>
      </c>
      <c r="B8" s="3">
        <v>0.35620718710802218</v>
      </c>
      <c r="C8" s="3">
        <v>2.6134056280852691E-2</v>
      </c>
      <c r="D8" s="3">
        <v>1</v>
      </c>
      <c r="E8" s="3">
        <v>0.05</v>
      </c>
      <c r="F8" s="3">
        <v>0.1</v>
      </c>
      <c r="G8" s="3">
        <v>0.16666666666666666</v>
      </c>
      <c r="I8" s="3">
        <v>0.35620718710802218</v>
      </c>
      <c r="J8" s="3">
        <v>2.6134056280852691E-2</v>
      </c>
      <c r="K8" s="3">
        <v>1</v>
      </c>
      <c r="L8" s="3">
        <v>0.05</v>
      </c>
      <c r="M8" s="3">
        <v>0.1</v>
      </c>
      <c r="N8" s="3">
        <v>0.16666666666666666</v>
      </c>
      <c r="P8" s="3">
        <v>1</v>
      </c>
      <c r="Q8" s="3">
        <v>7.3367571533382248E-2</v>
      </c>
      <c r="R8" s="3">
        <v>1</v>
      </c>
      <c r="S8" s="3">
        <v>0.05</v>
      </c>
      <c r="T8" s="3">
        <v>1</v>
      </c>
      <c r="U8" s="3">
        <v>1</v>
      </c>
      <c r="W8" s="3">
        <v>1</v>
      </c>
      <c r="X8" s="3">
        <v>7.3367571533382248E-2</v>
      </c>
      <c r="Y8" s="3">
        <v>1</v>
      </c>
      <c r="Z8" s="3">
        <v>0.05</v>
      </c>
      <c r="AA8" s="3">
        <v>1</v>
      </c>
      <c r="AB8" s="3">
        <v>1</v>
      </c>
      <c r="AD8" s="3">
        <v>1</v>
      </c>
      <c r="AE8" s="3">
        <v>7.3367571533382248E-2</v>
      </c>
      <c r="AF8" s="3">
        <v>1</v>
      </c>
      <c r="AG8" s="3">
        <v>0.05</v>
      </c>
      <c r="AH8" s="3">
        <v>1</v>
      </c>
      <c r="AI8" s="3">
        <v>1</v>
      </c>
    </row>
    <row r="9" spans="1:35">
      <c r="A9" s="3" t="s">
        <v>16</v>
      </c>
      <c r="B9" s="3">
        <v>0.63092975357145742</v>
      </c>
      <c r="C9" s="3">
        <v>4.628978382769313E-2</v>
      </c>
      <c r="D9" s="3">
        <v>1</v>
      </c>
      <c r="E9" s="3">
        <v>0.05</v>
      </c>
      <c r="F9" s="3">
        <v>0.1</v>
      </c>
      <c r="G9" s="3">
        <v>0.5</v>
      </c>
      <c r="I9" s="3">
        <v>3</v>
      </c>
      <c r="J9" s="3">
        <v>0.22010271460014671</v>
      </c>
      <c r="K9" s="3">
        <v>2</v>
      </c>
      <c r="L9" s="3">
        <v>0.1</v>
      </c>
      <c r="M9" s="3">
        <v>0.1</v>
      </c>
      <c r="N9" s="3">
        <v>1</v>
      </c>
      <c r="P9" s="3">
        <v>6.5436519593556399</v>
      </c>
      <c r="Q9" s="3">
        <v>0.4800918532175818</v>
      </c>
      <c r="R9" s="3">
        <v>8</v>
      </c>
      <c r="S9" s="3">
        <v>0.4</v>
      </c>
      <c r="T9" s="3">
        <v>0.6</v>
      </c>
      <c r="U9" s="3">
        <v>1</v>
      </c>
      <c r="W9" s="3">
        <v>8.1786180687042158</v>
      </c>
      <c r="X9" s="3">
        <v>0.60004534619986905</v>
      </c>
      <c r="Y9" s="3">
        <v>13</v>
      </c>
      <c r="Z9" s="3">
        <v>0.65</v>
      </c>
      <c r="AA9" s="3">
        <v>1</v>
      </c>
      <c r="AB9" s="3">
        <v>1</v>
      </c>
      <c r="AD9" s="3">
        <v>7.6735647609327451</v>
      </c>
      <c r="AE9" s="3">
        <v>0.56299081151377439</v>
      </c>
      <c r="AF9" s="3">
        <v>10</v>
      </c>
      <c r="AG9" s="3">
        <v>0.5</v>
      </c>
      <c r="AH9" s="3">
        <v>0.7</v>
      </c>
      <c r="AI9" s="3">
        <v>1</v>
      </c>
    </row>
    <row r="10" spans="1:35">
      <c r="A10" s="3" t="s">
        <v>18</v>
      </c>
      <c r="B10" s="3">
        <v>4.543559338088345</v>
      </c>
      <c r="C10" s="3">
        <v>0.33334991475336351</v>
      </c>
      <c r="D10" s="3">
        <v>10</v>
      </c>
      <c r="E10" s="3">
        <v>0.5</v>
      </c>
      <c r="F10" s="3">
        <v>1</v>
      </c>
      <c r="G10" s="3">
        <v>1</v>
      </c>
      <c r="I10" s="3">
        <v>4.543559338088345</v>
      </c>
      <c r="J10" s="3">
        <v>0.33334991475336351</v>
      </c>
      <c r="K10" s="3">
        <v>10</v>
      </c>
      <c r="L10" s="3">
        <v>0.5</v>
      </c>
      <c r="M10" s="3">
        <v>1</v>
      </c>
      <c r="N10" s="3">
        <v>1</v>
      </c>
      <c r="P10" s="3">
        <v>4.543559338088345</v>
      </c>
      <c r="Q10" s="3">
        <v>0.33334991475336351</v>
      </c>
      <c r="R10" s="3">
        <v>10</v>
      </c>
      <c r="S10" s="3">
        <v>0.5</v>
      </c>
      <c r="T10" s="3">
        <v>1</v>
      </c>
      <c r="U10" s="3">
        <v>1</v>
      </c>
      <c r="W10" s="3">
        <v>4.0185351000498457</v>
      </c>
      <c r="X10" s="3">
        <v>0.29483016141231444</v>
      </c>
      <c r="Y10" s="3">
        <v>8</v>
      </c>
      <c r="Z10" s="3">
        <v>0.4</v>
      </c>
      <c r="AA10" s="3">
        <v>0.7</v>
      </c>
      <c r="AB10" s="3">
        <v>0.5</v>
      </c>
      <c r="AD10" s="3">
        <v>4.3175293653079345</v>
      </c>
      <c r="AE10" s="3">
        <v>0.31676664455670833</v>
      </c>
      <c r="AF10" s="3">
        <v>5</v>
      </c>
      <c r="AG10" s="3">
        <v>0.25</v>
      </c>
      <c r="AH10" s="3">
        <v>0.4</v>
      </c>
      <c r="AI10" s="3">
        <v>1</v>
      </c>
    </row>
    <row r="11" spans="1:35">
      <c r="A11" s="3" t="s">
        <v>20</v>
      </c>
      <c r="B11" s="3">
        <v>0</v>
      </c>
      <c r="C11" s="3">
        <v>0</v>
      </c>
      <c r="D11" s="3">
        <v>0</v>
      </c>
      <c r="E11" s="3">
        <v>0</v>
      </c>
      <c r="F11" s="3">
        <v>0</v>
      </c>
      <c r="G11" s="3">
        <v>0</v>
      </c>
      <c r="I11" s="3">
        <v>0</v>
      </c>
      <c r="J11" s="3">
        <v>0</v>
      </c>
      <c r="K11" s="3">
        <v>0</v>
      </c>
      <c r="L11" s="3">
        <v>0</v>
      </c>
      <c r="M11" s="3">
        <v>0</v>
      </c>
      <c r="N11" s="3">
        <v>0</v>
      </c>
      <c r="P11" s="3">
        <v>3.5435593380883454</v>
      </c>
      <c r="Q11" s="3">
        <v>0.25998234321998132</v>
      </c>
      <c r="R11" s="3">
        <v>9</v>
      </c>
      <c r="S11" s="3">
        <v>0.45</v>
      </c>
      <c r="T11" s="3">
        <v>0.9</v>
      </c>
      <c r="U11" s="3">
        <v>0.5</v>
      </c>
      <c r="W11" s="3">
        <v>7.125184490544612</v>
      </c>
      <c r="X11" s="3">
        <v>0.52275748279857748</v>
      </c>
      <c r="Y11" s="3">
        <v>10</v>
      </c>
      <c r="Z11" s="3">
        <v>0.5</v>
      </c>
      <c r="AA11" s="3">
        <v>0.7</v>
      </c>
      <c r="AB11" s="3">
        <v>1</v>
      </c>
      <c r="AD11" s="3">
        <v>7.7647317337779116</v>
      </c>
      <c r="AE11" s="3">
        <v>0.56967951091547409</v>
      </c>
      <c r="AF11" s="3">
        <v>11</v>
      </c>
      <c r="AG11" s="3">
        <v>0.55000000000000004</v>
      </c>
      <c r="AH11" s="3">
        <v>0.7</v>
      </c>
      <c r="AI11" s="3">
        <v>1</v>
      </c>
    </row>
    <row r="12" spans="1:35">
      <c r="A12" s="3" t="s">
        <v>23</v>
      </c>
      <c r="B12" s="3">
        <v>1.6164948724497097</v>
      </c>
      <c r="C12" s="3">
        <v>0.11859830318779968</v>
      </c>
      <c r="D12" s="3">
        <v>3</v>
      </c>
      <c r="E12" s="3">
        <v>0.15</v>
      </c>
      <c r="F12" s="3">
        <v>0.3</v>
      </c>
      <c r="G12" s="3">
        <v>1</v>
      </c>
      <c r="I12" s="3">
        <v>1.6164948724497097</v>
      </c>
      <c r="J12" s="3">
        <v>0.11859830318779968</v>
      </c>
      <c r="K12" s="3">
        <v>3</v>
      </c>
      <c r="L12" s="3">
        <v>0.15</v>
      </c>
      <c r="M12" s="3">
        <v>0.3</v>
      </c>
      <c r="N12" s="3">
        <v>1</v>
      </c>
      <c r="P12" s="3">
        <v>4.1665807709250613</v>
      </c>
      <c r="Q12" s="3">
        <v>0.30569191276045937</v>
      </c>
      <c r="R12" s="3">
        <v>7</v>
      </c>
      <c r="S12" s="3">
        <v>0.35</v>
      </c>
      <c r="T12" s="3">
        <v>0.6</v>
      </c>
      <c r="U12" s="3">
        <v>1</v>
      </c>
      <c r="W12" s="3">
        <v>8.9216649708762628</v>
      </c>
      <c r="X12" s="3">
        <v>0.65456089294763475</v>
      </c>
      <c r="Y12" s="3">
        <v>14</v>
      </c>
      <c r="Z12" s="3">
        <v>0.7</v>
      </c>
      <c r="AA12" s="3">
        <v>0.8</v>
      </c>
      <c r="AB12" s="3">
        <v>1</v>
      </c>
      <c r="AD12" s="3">
        <v>10.130678014265037</v>
      </c>
      <c r="AE12" s="3">
        <v>0.74326324389325282</v>
      </c>
      <c r="AF12" s="3">
        <v>17</v>
      </c>
      <c r="AG12" s="3">
        <v>0.85</v>
      </c>
      <c r="AH12" s="3">
        <v>0.9</v>
      </c>
      <c r="AI12" s="3">
        <v>1</v>
      </c>
    </row>
    <row r="13" spans="1:35">
      <c r="A13" s="3" t="s">
        <v>24</v>
      </c>
      <c r="B13" s="3">
        <v>7.7015845437461987</v>
      </c>
      <c r="C13" s="3">
        <v>0.56504655493369027</v>
      </c>
      <c r="D13" s="3">
        <v>9</v>
      </c>
      <c r="E13" s="3">
        <v>0.45</v>
      </c>
      <c r="F13" s="3">
        <v>0.5</v>
      </c>
      <c r="G13" s="3">
        <v>1</v>
      </c>
      <c r="I13" s="3">
        <v>7.7015845437461987</v>
      </c>
      <c r="J13" s="3">
        <v>0.56504655493369027</v>
      </c>
      <c r="K13" s="3">
        <v>9</v>
      </c>
      <c r="L13" s="3">
        <v>0.45</v>
      </c>
      <c r="M13" s="3">
        <v>0.5</v>
      </c>
      <c r="N13" s="3">
        <v>1</v>
      </c>
      <c r="P13" s="3">
        <v>4.9306765580733929</v>
      </c>
      <c r="Q13" s="3">
        <v>0.36175176508242057</v>
      </c>
      <c r="R13" s="3">
        <v>5</v>
      </c>
      <c r="S13" s="3">
        <v>0.25</v>
      </c>
      <c r="T13" s="3">
        <v>0.3</v>
      </c>
      <c r="U13" s="3">
        <v>1</v>
      </c>
      <c r="W13" s="3">
        <v>4.3696515569880479</v>
      </c>
      <c r="X13" s="3">
        <v>0.32059072318327569</v>
      </c>
      <c r="Y13" s="3">
        <v>5</v>
      </c>
      <c r="Z13" s="3">
        <v>0.25</v>
      </c>
      <c r="AA13" s="3">
        <v>0.3</v>
      </c>
      <c r="AB13" s="3">
        <v>1</v>
      </c>
      <c r="AD13" s="3">
        <v>1.8783543795926247</v>
      </c>
      <c r="AE13" s="3">
        <v>0.13781029930980371</v>
      </c>
      <c r="AF13" s="3">
        <v>4</v>
      </c>
      <c r="AG13" s="3">
        <v>0.2</v>
      </c>
      <c r="AH13" s="3">
        <v>0.3</v>
      </c>
      <c r="AI13" s="3">
        <v>0.5</v>
      </c>
    </row>
    <row r="14" spans="1:35">
      <c r="A14" s="3" t="s">
        <v>25</v>
      </c>
      <c r="B14" s="3">
        <v>12.338648340044859</v>
      </c>
      <c r="C14" s="3">
        <v>0.9052566647134892</v>
      </c>
      <c r="D14" s="3">
        <v>18</v>
      </c>
      <c r="E14" s="3">
        <v>0.9</v>
      </c>
      <c r="F14" s="3">
        <v>0.9</v>
      </c>
      <c r="G14" s="3">
        <v>1</v>
      </c>
      <c r="I14" s="3">
        <v>12.562056452940972</v>
      </c>
      <c r="J14" s="3">
        <v>0.92164757541753273</v>
      </c>
      <c r="K14" s="3">
        <v>18</v>
      </c>
      <c r="L14" s="3">
        <v>0.9</v>
      </c>
      <c r="M14" s="3">
        <v>0.9</v>
      </c>
      <c r="N14" s="3">
        <v>1</v>
      </c>
      <c r="P14" s="3">
        <v>13.630678014265039</v>
      </c>
      <c r="Q14" s="3">
        <v>1.0000497442600909</v>
      </c>
      <c r="R14" s="3">
        <v>20</v>
      </c>
      <c r="S14" s="3">
        <v>1</v>
      </c>
      <c r="T14" s="3">
        <v>1</v>
      </c>
      <c r="U14" s="3">
        <v>1</v>
      </c>
      <c r="W14" s="3">
        <v>12.999748260693581</v>
      </c>
      <c r="X14" s="3">
        <v>0.95375996043239764</v>
      </c>
      <c r="Y14" s="3">
        <v>19</v>
      </c>
      <c r="Z14" s="3">
        <v>0.95</v>
      </c>
      <c r="AA14" s="3">
        <v>1</v>
      </c>
      <c r="AB14" s="3">
        <v>1</v>
      </c>
      <c r="AD14" s="3">
        <v>13.630678014265039</v>
      </c>
      <c r="AE14" s="3">
        <v>1.0000497442600909</v>
      </c>
      <c r="AF14" s="3">
        <v>20</v>
      </c>
      <c r="AG14" s="3">
        <v>1</v>
      </c>
      <c r="AH14" s="3">
        <v>1</v>
      </c>
      <c r="AI14" s="3">
        <v>1</v>
      </c>
    </row>
    <row r="15" spans="1:35">
      <c r="A15" s="3" t="s">
        <v>26</v>
      </c>
      <c r="B15" s="3">
        <v>3.1621162296546026</v>
      </c>
      <c r="C15" s="3">
        <v>0.231996788676053</v>
      </c>
      <c r="D15" s="3">
        <v>7</v>
      </c>
      <c r="E15" s="3">
        <v>0.35</v>
      </c>
      <c r="F15" s="3">
        <v>0.5</v>
      </c>
      <c r="G15" s="3">
        <v>0.33333333333333331</v>
      </c>
      <c r="I15" s="3">
        <v>10.368818507122121</v>
      </c>
      <c r="J15" s="3">
        <v>0.76073503353793992</v>
      </c>
      <c r="K15" s="3">
        <v>18</v>
      </c>
      <c r="L15" s="3">
        <v>0.9</v>
      </c>
      <c r="M15" s="3">
        <v>1</v>
      </c>
      <c r="N15" s="3">
        <v>1</v>
      </c>
      <c r="P15" s="3">
        <v>13.630678014265039</v>
      </c>
      <c r="Q15" s="3">
        <v>1.0000497442600909</v>
      </c>
      <c r="R15" s="3">
        <v>20</v>
      </c>
      <c r="S15" s="3">
        <v>1</v>
      </c>
      <c r="T15" s="3">
        <v>1</v>
      </c>
      <c r="U15" s="3">
        <v>1</v>
      </c>
      <c r="W15" s="3">
        <v>13.630678014265039</v>
      </c>
      <c r="X15" s="3">
        <v>1.0000497442600909</v>
      </c>
      <c r="Y15" s="3">
        <v>20</v>
      </c>
      <c r="Z15" s="3">
        <v>1</v>
      </c>
      <c r="AA15" s="3">
        <v>1</v>
      </c>
      <c r="AB15" s="3">
        <v>1</v>
      </c>
      <c r="AD15" s="3">
        <v>13.630678014265039</v>
      </c>
      <c r="AE15" s="3">
        <v>1.0000497442600909</v>
      </c>
      <c r="AF15" s="3">
        <v>20</v>
      </c>
      <c r="AG15" s="3">
        <v>1</v>
      </c>
      <c r="AH15" s="3">
        <v>1</v>
      </c>
      <c r="AI15" s="3">
        <v>1</v>
      </c>
    </row>
    <row r="16" spans="1:35">
      <c r="A16" s="3" t="s">
        <v>27</v>
      </c>
      <c r="B16" s="3">
        <v>4.8927892607143724</v>
      </c>
      <c r="C16" s="3">
        <v>0.35897206608322613</v>
      </c>
      <c r="D16" s="3">
        <v>4</v>
      </c>
      <c r="E16" s="3">
        <v>0.2</v>
      </c>
      <c r="F16" s="3">
        <v>0.2857142857142857</v>
      </c>
      <c r="G16" s="3">
        <v>1</v>
      </c>
      <c r="I16" s="3">
        <v>4.5</v>
      </c>
      <c r="J16" s="3">
        <v>0.33015407190022006</v>
      </c>
      <c r="K16" s="3">
        <v>4</v>
      </c>
      <c r="L16" s="3">
        <v>0.2</v>
      </c>
      <c r="M16" s="3">
        <v>0.2857142857142857</v>
      </c>
      <c r="N16" s="3">
        <v>1</v>
      </c>
      <c r="P16" s="3">
        <v>4.8927892607143724</v>
      </c>
      <c r="Q16" s="3">
        <v>0.35897206608322613</v>
      </c>
      <c r="R16" s="3">
        <v>4</v>
      </c>
      <c r="S16" s="3">
        <v>0.2</v>
      </c>
      <c r="T16" s="3">
        <v>1</v>
      </c>
      <c r="U16" s="3">
        <v>1</v>
      </c>
      <c r="W16" s="3">
        <v>4.8927892607143724</v>
      </c>
      <c r="X16" s="3">
        <v>0.35897206608322613</v>
      </c>
      <c r="Y16" s="3">
        <v>4</v>
      </c>
      <c r="Z16" s="3">
        <v>0.2</v>
      </c>
      <c r="AA16" s="3">
        <v>1</v>
      </c>
      <c r="AB16" s="3">
        <v>1</v>
      </c>
      <c r="AD16" s="3">
        <v>4.8927892607143724</v>
      </c>
      <c r="AE16" s="3">
        <v>0.35897206608322613</v>
      </c>
      <c r="AF16" s="3">
        <v>4</v>
      </c>
      <c r="AG16" s="3">
        <v>0.2</v>
      </c>
      <c r="AH16" s="3">
        <v>0.5</v>
      </c>
      <c r="AI16" s="3">
        <v>1</v>
      </c>
    </row>
    <row r="17" spans="1:35">
      <c r="A17" s="3" t="s">
        <v>28</v>
      </c>
      <c r="B17" s="3">
        <v>2.4525880959238044</v>
      </c>
      <c r="C17" s="3">
        <v>0.17994043256961148</v>
      </c>
      <c r="D17" s="3">
        <v>4</v>
      </c>
      <c r="E17" s="3">
        <v>0.2</v>
      </c>
      <c r="F17" s="3">
        <v>0.2</v>
      </c>
      <c r="G17" s="3">
        <v>0.25</v>
      </c>
      <c r="I17" s="3">
        <v>7.3927892607143724</v>
      </c>
      <c r="J17" s="3">
        <v>0.54239099491668175</v>
      </c>
      <c r="K17" s="3">
        <v>8</v>
      </c>
      <c r="L17" s="3">
        <v>0.4</v>
      </c>
      <c r="M17" s="3">
        <v>0.4</v>
      </c>
      <c r="N17" s="3">
        <v>1</v>
      </c>
      <c r="P17" s="3">
        <v>4.2914881752750826</v>
      </c>
      <c r="Q17" s="3">
        <v>0.31485606568415864</v>
      </c>
      <c r="R17" s="3">
        <v>6</v>
      </c>
      <c r="S17" s="3">
        <v>0.3</v>
      </c>
      <c r="T17" s="3">
        <v>0.4</v>
      </c>
      <c r="U17" s="3">
        <v>1</v>
      </c>
      <c r="W17" s="3">
        <v>4.1995513148955244</v>
      </c>
      <c r="X17" s="3">
        <v>0.30811088150370686</v>
      </c>
      <c r="Y17" s="3">
        <v>6</v>
      </c>
      <c r="Z17" s="3">
        <v>0.3</v>
      </c>
      <c r="AA17" s="3">
        <v>0.4</v>
      </c>
      <c r="AB17" s="3">
        <v>1</v>
      </c>
      <c r="AD17" s="3">
        <v>5.8234658187877653</v>
      </c>
      <c r="AE17" s="3">
        <v>0.42725354503211777</v>
      </c>
      <c r="AF17" s="3">
        <v>6</v>
      </c>
      <c r="AG17" s="3">
        <v>0.3</v>
      </c>
      <c r="AH17" s="3">
        <v>0.4</v>
      </c>
      <c r="AI17" s="3">
        <v>1</v>
      </c>
    </row>
    <row r="18" spans="1:35">
      <c r="A18" s="3" t="s">
        <v>29</v>
      </c>
      <c r="B18" s="3">
        <v>13.630678014265039</v>
      </c>
      <c r="C18" s="3">
        <v>1.0000497442600909</v>
      </c>
      <c r="D18" s="3">
        <v>20</v>
      </c>
      <c r="E18" s="3">
        <v>1</v>
      </c>
      <c r="F18" s="3">
        <v>1</v>
      </c>
      <c r="G18" s="3">
        <v>1</v>
      </c>
      <c r="I18" s="3">
        <v>13.630678014265039</v>
      </c>
      <c r="J18" s="3">
        <v>1.0000497442600909</v>
      </c>
      <c r="K18" s="3">
        <v>20</v>
      </c>
      <c r="L18" s="3">
        <v>1</v>
      </c>
      <c r="M18" s="3">
        <v>1</v>
      </c>
      <c r="N18" s="3">
        <v>1</v>
      </c>
      <c r="P18" s="3">
        <v>13.630678014265039</v>
      </c>
      <c r="Q18" s="3">
        <v>1.0000497442600909</v>
      </c>
      <c r="R18" s="3">
        <v>20</v>
      </c>
      <c r="S18" s="3">
        <v>1</v>
      </c>
      <c r="T18" s="3">
        <v>1</v>
      </c>
      <c r="U18" s="3">
        <v>1</v>
      </c>
      <c r="W18" s="3">
        <v>6.9676042876050568</v>
      </c>
      <c r="X18" s="3">
        <v>0.51119620598716486</v>
      </c>
      <c r="Y18" s="3">
        <v>12</v>
      </c>
      <c r="Z18" s="3">
        <v>0.6</v>
      </c>
      <c r="AA18" s="3">
        <v>0.6</v>
      </c>
      <c r="AB18" s="3">
        <v>0.33333333333333331</v>
      </c>
      <c r="AD18" s="3">
        <v>10.838648340044859</v>
      </c>
      <c r="AE18" s="3">
        <v>0.79520530741341588</v>
      </c>
      <c r="AF18" s="3">
        <v>16</v>
      </c>
      <c r="AG18" s="3">
        <v>0.8</v>
      </c>
      <c r="AH18" s="3">
        <v>0.8</v>
      </c>
      <c r="AI18" s="3">
        <v>1</v>
      </c>
    </row>
    <row r="19" spans="1:35">
      <c r="A19" s="3" t="s">
        <v>31</v>
      </c>
      <c r="B19" s="3">
        <v>0</v>
      </c>
      <c r="C19" s="3">
        <v>0</v>
      </c>
      <c r="D19" s="3">
        <v>0</v>
      </c>
      <c r="E19" s="3">
        <v>0</v>
      </c>
      <c r="F19" s="3">
        <v>0</v>
      </c>
      <c r="G19" s="3">
        <v>0</v>
      </c>
      <c r="I19" s="3">
        <v>2.5321248206604516</v>
      </c>
      <c r="J19" s="3">
        <v>0.18577584891125837</v>
      </c>
      <c r="K19" s="3">
        <v>5</v>
      </c>
      <c r="L19" s="3">
        <v>0.25</v>
      </c>
      <c r="M19" s="3">
        <v>0.5</v>
      </c>
      <c r="N19" s="3">
        <v>1</v>
      </c>
      <c r="P19" s="3">
        <v>2.9178134987528725</v>
      </c>
      <c r="Q19" s="3">
        <v>0.21407289059081969</v>
      </c>
      <c r="R19" s="3">
        <v>5</v>
      </c>
      <c r="S19" s="3">
        <v>0.25</v>
      </c>
      <c r="T19" s="3">
        <v>0.5</v>
      </c>
      <c r="U19" s="3">
        <v>1</v>
      </c>
      <c r="W19" s="3">
        <v>4.9776075471929619</v>
      </c>
      <c r="X19" s="3">
        <v>0.36519497778378296</v>
      </c>
      <c r="Y19" s="3">
        <v>10</v>
      </c>
      <c r="Z19" s="3">
        <v>0.5</v>
      </c>
      <c r="AA19" s="3">
        <v>0.8</v>
      </c>
      <c r="AB19" s="3">
        <v>1</v>
      </c>
      <c r="AD19" s="3">
        <v>5.1051110136631221</v>
      </c>
      <c r="AE19" s="3">
        <v>0.37454959748078664</v>
      </c>
      <c r="AF19" s="3">
        <v>10</v>
      </c>
      <c r="AG19" s="3">
        <v>0.5</v>
      </c>
      <c r="AH19" s="3">
        <v>0.8</v>
      </c>
      <c r="AI19" s="3">
        <v>1</v>
      </c>
    </row>
    <row r="20" spans="1:35">
      <c r="A20" s="3" t="s">
        <v>33</v>
      </c>
      <c r="B20" s="3">
        <v>4.2914881752750826</v>
      </c>
      <c r="C20" s="3">
        <v>0.31485606568415864</v>
      </c>
      <c r="D20" s="3">
        <v>6</v>
      </c>
      <c r="E20" s="3">
        <v>0.3</v>
      </c>
      <c r="F20" s="3">
        <v>0.4</v>
      </c>
      <c r="G20" s="3">
        <v>1</v>
      </c>
      <c r="I20" s="3">
        <v>4.2914881752750826</v>
      </c>
      <c r="J20" s="3">
        <v>0.31485606568415864</v>
      </c>
      <c r="K20" s="3">
        <v>6</v>
      </c>
      <c r="L20" s="3">
        <v>0.3</v>
      </c>
      <c r="M20" s="3">
        <v>0.4</v>
      </c>
      <c r="N20" s="3">
        <v>1</v>
      </c>
      <c r="P20" s="3">
        <v>4.8927892607143724</v>
      </c>
      <c r="Q20" s="3">
        <v>0.35897206608322613</v>
      </c>
      <c r="R20" s="3">
        <v>4</v>
      </c>
      <c r="S20" s="3">
        <v>0.2</v>
      </c>
      <c r="T20" s="3">
        <v>0.66666666666666663</v>
      </c>
      <c r="U20" s="3">
        <v>1</v>
      </c>
      <c r="W20" s="3">
        <v>4.8927892607143724</v>
      </c>
      <c r="X20" s="3">
        <v>0.35897206608322613</v>
      </c>
      <c r="Y20" s="3">
        <v>4</v>
      </c>
      <c r="Z20" s="3">
        <v>0.2</v>
      </c>
      <c r="AA20" s="3">
        <v>0.66666666666666663</v>
      </c>
      <c r="AB20" s="3">
        <v>1</v>
      </c>
      <c r="AD20" s="3">
        <v>4.5</v>
      </c>
      <c r="AE20" s="3">
        <v>0.33015407190022006</v>
      </c>
      <c r="AF20" s="3">
        <v>4</v>
      </c>
      <c r="AG20" s="3">
        <v>0.2</v>
      </c>
      <c r="AH20" s="3">
        <v>0.5</v>
      </c>
      <c r="AI20" s="3">
        <v>1</v>
      </c>
    </row>
    <row r="21" spans="1:35">
      <c r="A21" s="3" t="s">
        <v>34</v>
      </c>
      <c r="B21" s="3">
        <v>4.9713214282094897</v>
      </c>
      <c r="C21" s="3">
        <v>0.36473378049959571</v>
      </c>
      <c r="D21" s="3">
        <v>9</v>
      </c>
      <c r="E21" s="3">
        <v>0.45</v>
      </c>
      <c r="F21" s="3">
        <v>0.6</v>
      </c>
      <c r="G21" s="3">
        <v>0.5</v>
      </c>
      <c r="I21" s="3">
        <v>7.6848189349345519</v>
      </c>
      <c r="J21" s="3">
        <v>0.56381650292990104</v>
      </c>
      <c r="K21" s="3">
        <v>8</v>
      </c>
      <c r="L21" s="3">
        <v>0.4</v>
      </c>
      <c r="M21" s="3">
        <v>0.4</v>
      </c>
      <c r="N21" s="3">
        <v>1</v>
      </c>
      <c r="P21" s="3">
        <v>9.6667719613780498</v>
      </c>
      <c r="Q21" s="3">
        <v>0.70922758337329783</v>
      </c>
      <c r="R21" s="3">
        <v>14</v>
      </c>
      <c r="S21" s="3">
        <v>0.7</v>
      </c>
      <c r="T21" s="3">
        <v>1</v>
      </c>
      <c r="U21" s="3">
        <v>1</v>
      </c>
      <c r="W21" s="3">
        <v>10.440477575847133</v>
      </c>
      <c r="X21" s="3">
        <v>0.76599248538863773</v>
      </c>
      <c r="Y21" s="3">
        <v>15</v>
      </c>
      <c r="Z21" s="3">
        <v>0.75</v>
      </c>
      <c r="AA21" s="3">
        <v>1</v>
      </c>
      <c r="AB21" s="3">
        <v>1</v>
      </c>
      <c r="AD21" s="3">
        <v>13.630678014265039</v>
      </c>
      <c r="AE21" s="3">
        <v>1.0000497442600909</v>
      </c>
      <c r="AF21" s="3">
        <v>20</v>
      </c>
      <c r="AG21" s="3">
        <v>1</v>
      </c>
      <c r="AH21" s="3">
        <v>1</v>
      </c>
      <c r="AI21" s="3">
        <v>1</v>
      </c>
    </row>
    <row r="22" spans="1:35">
      <c r="A22" s="3" t="s">
        <v>35</v>
      </c>
      <c r="B22" s="3">
        <v>1.1164948724497097</v>
      </c>
      <c r="C22" s="3">
        <v>8.1914517421108557E-2</v>
      </c>
      <c r="D22" s="3">
        <v>3</v>
      </c>
      <c r="E22" s="3">
        <v>0.15</v>
      </c>
      <c r="F22" s="3">
        <v>0.3</v>
      </c>
      <c r="G22" s="3">
        <v>0.33333333333333331</v>
      </c>
      <c r="I22" s="3">
        <v>1.1164948724497097</v>
      </c>
      <c r="J22" s="3">
        <v>8.1914517421108557E-2</v>
      </c>
      <c r="K22" s="3">
        <v>3</v>
      </c>
      <c r="L22" s="3">
        <v>0.15</v>
      </c>
      <c r="M22" s="3">
        <v>0.3</v>
      </c>
      <c r="N22" s="3">
        <v>0.33333333333333331</v>
      </c>
      <c r="P22" s="3">
        <v>6.3607365684869812</v>
      </c>
      <c r="Q22" s="3">
        <v>0.46667179519346891</v>
      </c>
      <c r="R22" s="3">
        <v>9</v>
      </c>
      <c r="S22" s="3">
        <v>0.45</v>
      </c>
      <c r="T22" s="3">
        <v>0.6</v>
      </c>
      <c r="U22" s="3">
        <v>1</v>
      </c>
      <c r="W22" s="3">
        <v>10.368110678601186</v>
      </c>
      <c r="X22" s="3">
        <v>0.7606831018782968</v>
      </c>
      <c r="Y22" s="3">
        <v>14</v>
      </c>
      <c r="Z22" s="3">
        <v>0.7</v>
      </c>
      <c r="AA22" s="3">
        <v>0.8</v>
      </c>
      <c r="AB22" s="3">
        <v>1</v>
      </c>
      <c r="AD22" s="3">
        <v>9.5349178770795344</v>
      </c>
      <c r="AE22" s="3">
        <v>0.69955376941155789</v>
      </c>
      <c r="AF22" s="3">
        <v>12</v>
      </c>
      <c r="AG22" s="3">
        <v>0.6</v>
      </c>
      <c r="AH22" s="3">
        <v>0.7</v>
      </c>
      <c r="AI22" s="3">
        <v>1</v>
      </c>
    </row>
    <row r="23" spans="1:35">
      <c r="A23" s="3" t="s">
        <v>37</v>
      </c>
      <c r="B23" s="3">
        <v>6.6377045296975812</v>
      </c>
      <c r="C23" s="3">
        <v>0.48699226190004263</v>
      </c>
      <c r="D23" s="3">
        <v>11</v>
      </c>
      <c r="E23" s="3">
        <v>0.55000000000000004</v>
      </c>
      <c r="F23" s="3">
        <v>0.7</v>
      </c>
      <c r="G23" s="3">
        <v>1</v>
      </c>
      <c r="I23" s="3">
        <v>3.570857278530613</v>
      </c>
      <c r="J23" s="3">
        <v>0.26198512681809338</v>
      </c>
      <c r="K23" s="3">
        <v>7</v>
      </c>
      <c r="L23" s="3">
        <v>0.35</v>
      </c>
      <c r="M23" s="3">
        <v>0.7</v>
      </c>
      <c r="N23" s="3">
        <v>1</v>
      </c>
      <c r="P23" s="3">
        <v>4.0435593380883459</v>
      </c>
      <c r="Q23" s="3">
        <v>0.29666612898667244</v>
      </c>
      <c r="R23" s="3">
        <v>9</v>
      </c>
      <c r="S23" s="3">
        <v>0.45</v>
      </c>
      <c r="T23" s="3">
        <v>0.9</v>
      </c>
      <c r="U23" s="3">
        <v>1</v>
      </c>
      <c r="W23" s="3">
        <v>4.543559338088345</v>
      </c>
      <c r="X23" s="3">
        <v>0.33334991475336351</v>
      </c>
      <c r="Y23" s="3">
        <v>10</v>
      </c>
      <c r="Z23" s="3">
        <v>0.5</v>
      </c>
      <c r="AA23" s="3">
        <v>1</v>
      </c>
      <c r="AB23" s="3">
        <v>1</v>
      </c>
      <c r="AD23" s="3">
        <v>4.543559338088345</v>
      </c>
      <c r="AE23" s="3">
        <v>0.33334991475336351</v>
      </c>
      <c r="AF23" s="3">
        <v>10</v>
      </c>
      <c r="AG23" s="3">
        <v>0.5</v>
      </c>
      <c r="AH23" s="3">
        <v>1</v>
      </c>
      <c r="AI23" s="3">
        <v>1</v>
      </c>
    </row>
    <row r="24" spans="1:35">
      <c r="A24" s="3" t="s">
        <v>38</v>
      </c>
      <c r="B24" s="3">
        <v>0</v>
      </c>
      <c r="C24" s="3">
        <v>0</v>
      </c>
      <c r="D24" s="3">
        <v>0</v>
      </c>
      <c r="E24" s="3">
        <v>0</v>
      </c>
      <c r="F24" s="3">
        <v>0</v>
      </c>
      <c r="G24" s="3">
        <v>0</v>
      </c>
      <c r="I24" s="3">
        <v>0</v>
      </c>
      <c r="J24" s="3">
        <v>0</v>
      </c>
      <c r="K24" s="3">
        <v>0</v>
      </c>
      <c r="L24" s="3">
        <v>0</v>
      </c>
      <c r="M24" s="3">
        <v>0</v>
      </c>
      <c r="N24" s="3">
        <v>0</v>
      </c>
      <c r="P24" s="3">
        <v>0.64527201342591001</v>
      </c>
      <c r="Q24" s="3">
        <v>4.7342040603515038E-2</v>
      </c>
      <c r="R24" s="3">
        <v>2</v>
      </c>
      <c r="S24" s="3">
        <v>0.1</v>
      </c>
      <c r="T24" s="3">
        <v>0.2</v>
      </c>
      <c r="U24" s="3">
        <v>0.16666666666666666</v>
      </c>
      <c r="W24" s="3">
        <v>6.3927892607143724</v>
      </c>
      <c r="X24" s="3">
        <v>0.4690234233832995</v>
      </c>
      <c r="Y24" s="3">
        <v>6</v>
      </c>
      <c r="Z24" s="3">
        <v>0.3</v>
      </c>
      <c r="AA24" s="3">
        <v>0.3</v>
      </c>
      <c r="AB24" s="3">
        <v>1</v>
      </c>
      <c r="AD24" s="3">
        <v>6.3927892607143724</v>
      </c>
      <c r="AE24" s="3">
        <v>0.4690234233832995</v>
      </c>
      <c r="AF24" s="3">
        <v>6</v>
      </c>
      <c r="AG24" s="3">
        <v>0.3</v>
      </c>
      <c r="AH24" s="3">
        <v>0.3</v>
      </c>
      <c r="AI24" s="3">
        <v>1</v>
      </c>
    </row>
    <row r="25" spans="1:35">
      <c r="A25" s="3" t="s">
        <v>39</v>
      </c>
      <c r="B25" s="3">
        <v>1.7461414348591218</v>
      </c>
      <c r="C25" s="3">
        <v>0.12811015662942932</v>
      </c>
      <c r="D25" s="3">
        <v>3</v>
      </c>
      <c r="E25" s="3">
        <v>0.15</v>
      </c>
      <c r="F25" s="3">
        <v>0.3</v>
      </c>
      <c r="G25" s="3">
        <v>1</v>
      </c>
      <c r="I25" s="3">
        <v>0</v>
      </c>
      <c r="J25" s="3">
        <v>0</v>
      </c>
      <c r="K25" s="3">
        <v>0</v>
      </c>
      <c r="L25" s="3">
        <v>0</v>
      </c>
      <c r="M25" s="3">
        <v>0</v>
      </c>
      <c r="N25" s="3">
        <v>0</v>
      </c>
      <c r="P25" s="3">
        <v>1.9871369406794794</v>
      </c>
      <c r="Q25" s="3">
        <v>0.14579141164192805</v>
      </c>
      <c r="R25" s="3">
        <v>3</v>
      </c>
      <c r="S25" s="3">
        <v>0.15</v>
      </c>
      <c r="T25" s="3">
        <v>0.3</v>
      </c>
      <c r="U25" s="3">
        <v>1</v>
      </c>
      <c r="W25" s="3">
        <v>1.3333333333333333</v>
      </c>
      <c r="X25" s="3">
        <v>9.7823428711176316E-2</v>
      </c>
      <c r="Y25" s="3">
        <v>2</v>
      </c>
      <c r="Z25" s="3">
        <v>0.1</v>
      </c>
      <c r="AA25" s="3">
        <v>0.2</v>
      </c>
      <c r="AB25" s="3">
        <v>1</v>
      </c>
      <c r="AD25" s="3">
        <v>0.80102999566398114</v>
      </c>
      <c r="AE25" s="3">
        <v>5.8769625507262002E-2</v>
      </c>
      <c r="AF25" s="3">
        <v>2</v>
      </c>
      <c r="AG25" s="3">
        <v>0.1</v>
      </c>
      <c r="AH25" s="3">
        <v>0.2</v>
      </c>
      <c r="AI25" s="3">
        <v>0.33333333333333331</v>
      </c>
    </row>
    <row r="26" spans="1:35">
      <c r="A26" s="3" t="s">
        <v>40</v>
      </c>
      <c r="B26" s="3">
        <v>1.5</v>
      </c>
      <c r="C26" s="3">
        <v>0.11005135730007336</v>
      </c>
      <c r="D26" s="3">
        <v>2</v>
      </c>
      <c r="E26" s="3">
        <v>0.1</v>
      </c>
      <c r="F26" s="3">
        <v>0.1</v>
      </c>
      <c r="G26" s="3">
        <v>0.33333333333333331</v>
      </c>
      <c r="I26" s="3">
        <v>7.6848189349345519</v>
      </c>
      <c r="J26" s="3">
        <v>0.56381650292990104</v>
      </c>
      <c r="K26" s="3">
        <v>8</v>
      </c>
      <c r="L26" s="3">
        <v>0.4</v>
      </c>
      <c r="M26" s="3">
        <v>0.4</v>
      </c>
      <c r="N26" s="3">
        <v>1</v>
      </c>
      <c r="P26" s="3">
        <v>12.964011347598372</v>
      </c>
      <c r="Q26" s="3">
        <v>0.95113802990450269</v>
      </c>
      <c r="R26" s="3">
        <v>19</v>
      </c>
      <c r="S26" s="3">
        <v>0.95</v>
      </c>
      <c r="T26" s="3">
        <v>1</v>
      </c>
      <c r="U26" s="3">
        <v>1</v>
      </c>
      <c r="W26" s="3">
        <v>11.147979174103387</v>
      </c>
      <c r="X26" s="3">
        <v>0.81790015950868578</v>
      </c>
      <c r="Y26" s="3">
        <v>15</v>
      </c>
      <c r="Z26" s="3">
        <v>0.75</v>
      </c>
      <c r="AA26" s="3">
        <v>0.8</v>
      </c>
      <c r="AB26" s="3">
        <v>1</v>
      </c>
      <c r="AD26" s="3">
        <v>12.763483535311375</v>
      </c>
      <c r="AE26" s="3">
        <v>0.93642579129210379</v>
      </c>
      <c r="AF26" s="3">
        <v>18</v>
      </c>
      <c r="AG26" s="3">
        <v>0.9</v>
      </c>
      <c r="AH26" s="3">
        <v>0.9</v>
      </c>
      <c r="AI26" s="3">
        <v>1</v>
      </c>
    </row>
    <row r="27" spans="1:35">
      <c r="A27" s="3" t="s">
        <v>41</v>
      </c>
      <c r="B27" s="3">
        <v>2.4628013787338445</v>
      </c>
      <c r="C27" s="3">
        <v>0.18068975632676776</v>
      </c>
      <c r="D27" s="3">
        <v>5</v>
      </c>
      <c r="E27" s="3">
        <v>0.25</v>
      </c>
      <c r="F27" s="3">
        <v>0.5</v>
      </c>
      <c r="G27" s="3">
        <v>1</v>
      </c>
      <c r="I27" s="3">
        <v>2.4628013787338445</v>
      </c>
      <c r="J27" s="3">
        <v>0.18068975632676776</v>
      </c>
      <c r="K27" s="3">
        <v>5</v>
      </c>
      <c r="L27" s="3">
        <v>0.25</v>
      </c>
      <c r="M27" s="3">
        <v>0.5</v>
      </c>
      <c r="N27" s="3">
        <v>1</v>
      </c>
      <c r="P27" s="3">
        <v>1.3154648767857287</v>
      </c>
      <c r="Q27" s="3">
        <v>9.6512463447228802E-2</v>
      </c>
      <c r="R27" s="3">
        <v>2</v>
      </c>
      <c r="S27" s="3">
        <v>0.1</v>
      </c>
      <c r="T27" s="3">
        <v>0.2</v>
      </c>
      <c r="U27" s="3">
        <v>1</v>
      </c>
      <c r="W27" s="3">
        <v>3.1852017667165118</v>
      </c>
      <c r="X27" s="3">
        <v>0.23369051846782918</v>
      </c>
      <c r="Y27" s="3">
        <v>6</v>
      </c>
      <c r="Z27" s="3">
        <v>0.3</v>
      </c>
      <c r="AA27" s="3">
        <v>0.5</v>
      </c>
      <c r="AB27" s="3">
        <v>0.5</v>
      </c>
      <c r="AD27" s="3">
        <v>5.6396385240944298</v>
      </c>
      <c r="AE27" s="3">
        <v>0.41376658283891632</v>
      </c>
      <c r="AF27" s="3">
        <v>11</v>
      </c>
      <c r="AG27" s="3">
        <v>0.55000000000000004</v>
      </c>
      <c r="AH27" s="3">
        <v>0.6</v>
      </c>
      <c r="AI27" s="3">
        <v>0.5</v>
      </c>
    </row>
    <row r="28" spans="1:35">
      <c r="A28" s="3" t="s">
        <v>42</v>
      </c>
      <c r="B28" s="3">
        <v>0.5</v>
      </c>
      <c r="C28" s="3">
        <v>3.6683785766691124E-2</v>
      </c>
      <c r="D28" s="3">
        <v>1</v>
      </c>
      <c r="E28" s="3">
        <v>0.05</v>
      </c>
      <c r="F28" s="3">
        <v>0.1</v>
      </c>
      <c r="G28" s="3">
        <v>0.33333333333333331</v>
      </c>
      <c r="I28" s="3">
        <v>0.5</v>
      </c>
      <c r="J28" s="3">
        <v>3.6683785766691124E-2</v>
      </c>
      <c r="K28" s="3">
        <v>1</v>
      </c>
      <c r="L28" s="3">
        <v>0.05</v>
      </c>
      <c r="M28" s="3">
        <v>0.1</v>
      </c>
      <c r="N28" s="3">
        <v>0.33333333333333331</v>
      </c>
      <c r="P28" s="3">
        <v>3.2291799830276915</v>
      </c>
      <c r="Q28" s="3">
        <v>0.2369170933989502</v>
      </c>
      <c r="R28" s="3">
        <v>5</v>
      </c>
      <c r="S28" s="3">
        <v>0.25</v>
      </c>
      <c r="T28" s="3">
        <v>0.3</v>
      </c>
      <c r="U28" s="3">
        <v>1</v>
      </c>
      <c r="W28" s="3">
        <v>1.770284465945607</v>
      </c>
      <c r="X28" s="3">
        <v>0.1298814721896997</v>
      </c>
      <c r="Y28" s="3">
        <v>4</v>
      </c>
      <c r="Z28" s="3">
        <v>0.2</v>
      </c>
      <c r="AA28" s="3">
        <v>0.2</v>
      </c>
      <c r="AB28" s="3">
        <v>0.1111111111111111</v>
      </c>
      <c r="AD28" s="3">
        <v>0.33333333333333331</v>
      </c>
      <c r="AE28" s="3">
        <v>2.4455857177794079E-2</v>
      </c>
      <c r="AF28" s="3">
        <v>1</v>
      </c>
      <c r="AG28" s="3">
        <v>0.05</v>
      </c>
      <c r="AH28" s="3">
        <v>0.1</v>
      </c>
      <c r="AI28" s="3">
        <v>0.14285714285714285</v>
      </c>
    </row>
    <row r="29" spans="1:35">
      <c r="A29" s="3" t="s">
        <v>44</v>
      </c>
      <c r="B29" s="3">
        <v>0.96426308690479079</v>
      </c>
      <c r="C29" s="3">
        <v>7.074564100548722E-2</v>
      </c>
      <c r="D29" s="3">
        <v>2</v>
      </c>
      <c r="E29" s="3">
        <v>0.1</v>
      </c>
      <c r="F29" s="3">
        <v>0.2</v>
      </c>
      <c r="G29" s="3">
        <v>0.5</v>
      </c>
      <c r="I29" s="3">
        <v>0.96426308690479079</v>
      </c>
      <c r="J29" s="3">
        <v>7.074564100548722E-2</v>
      </c>
      <c r="K29" s="3">
        <v>2</v>
      </c>
      <c r="L29" s="3">
        <v>0.1</v>
      </c>
      <c r="M29" s="3">
        <v>0.2</v>
      </c>
      <c r="N29" s="3">
        <v>0.5</v>
      </c>
      <c r="P29" s="3">
        <v>1.3918582044616257</v>
      </c>
      <c r="Q29" s="3">
        <v>0.10211725638016328</v>
      </c>
      <c r="R29" s="3">
        <v>4</v>
      </c>
      <c r="S29" s="3">
        <v>0.2</v>
      </c>
      <c r="T29" s="3">
        <v>0.4</v>
      </c>
      <c r="U29" s="3">
        <v>0.2</v>
      </c>
      <c r="W29" s="3">
        <v>6.1030152654693843</v>
      </c>
      <c r="X29" s="3">
        <v>0.44776340905864886</v>
      </c>
      <c r="Y29" s="3">
        <v>12</v>
      </c>
      <c r="Z29" s="3">
        <v>0.6</v>
      </c>
      <c r="AA29" s="3">
        <v>0.9</v>
      </c>
      <c r="AB29" s="3">
        <v>0.5</v>
      </c>
      <c r="AD29" s="3">
        <v>11.822930267761064</v>
      </c>
      <c r="AE29" s="3">
        <v>0.86741968215415</v>
      </c>
      <c r="AF29" s="3">
        <v>17</v>
      </c>
      <c r="AG29" s="3">
        <v>0.85</v>
      </c>
      <c r="AH29" s="3">
        <v>0.9</v>
      </c>
      <c r="AI29" s="3">
        <v>1</v>
      </c>
    </row>
    <row r="30" spans="1:35">
      <c r="A30" s="3" t="s">
        <v>48</v>
      </c>
      <c r="B30" s="3">
        <v>0.83333333333333326</v>
      </c>
      <c r="C30" s="3">
        <v>6.1139642944485192E-2</v>
      </c>
      <c r="D30" s="3">
        <v>2</v>
      </c>
      <c r="E30" s="3">
        <v>0.1</v>
      </c>
      <c r="F30" s="3">
        <v>0.2</v>
      </c>
      <c r="G30" s="3">
        <v>0.33333333333333331</v>
      </c>
      <c r="I30" s="3">
        <v>0.83333333333333326</v>
      </c>
      <c r="J30" s="3">
        <v>6.1139642944485192E-2</v>
      </c>
      <c r="K30" s="3">
        <v>2</v>
      </c>
      <c r="L30" s="3">
        <v>0.1</v>
      </c>
      <c r="M30" s="3">
        <v>0.2</v>
      </c>
      <c r="N30" s="3">
        <v>0.33333333333333331</v>
      </c>
      <c r="P30" s="3">
        <v>0</v>
      </c>
      <c r="Q30" s="3">
        <v>0</v>
      </c>
      <c r="R30" s="3">
        <v>0</v>
      </c>
      <c r="S30" s="3">
        <v>0</v>
      </c>
      <c r="T30" s="3">
        <v>0</v>
      </c>
      <c r="U30" s="3">
        <v>0</v>
      </c>
      <c r="W30" s="3">
        <v>0</v>
      </c>
      <c r="X30" s="3">
        <v>0</v>
      </c>
      <c r="Y30" s="3">
        <v>0</v>
      </c>
      <c r="Z30" s="3">
        <v>0</v>
      </c>
      <c r="AA30" s="3">
        <v>0</v>
      </c>
      <c r="AB30" s="3">
        <v>0</v>
      </c>
      <c r="AD30" s="3">
        <v>0</v>
      </c>
      <c r="AE30" s="3">
        <v>0</v>
      </c>
      <c r="AF30" s="3">
        <v>0</v>
      </c>
      <c r="AG30" s="3">
        <v>0</v>
      </c>
      <c r="AH30" s="3">
        <v>0</v>
      </c>
      <c r="AI30" s="3">
        <v>0</v>
      </c>
    </row>
    <row r="31" spans="1:35">
      <c r="A31" s="3" t="s">
        <v>49</v>
      </c>
      <c r="B31" s="3">
        <v>1.4306765580733931</v>
      </c>
      <c r="C31" s="3">
        <v>0.10496526471558276</v>
      </c>
      <c r="D31" s="3">
        <v>2</v>
      </c>
      <c r="E31" s="3">
        <v>0.1</v>
      </c>
      <c r="F31" s="3">
        <v>0.2</v>
      </c>
      <c r="G31" s="3">
        <v>1</v>
      </c>
      <c r="I31" s="3">
        <v>1.4306765580733931</v>
      </c>
      <c r="J31" s="3">
        <v>0.10496526471558276</v>
      </c>
      <c r="K31" s="3">
        <v>2</v>
      </c>
      <c r="L31" s="3">
        <v>0.1</v>
      </c>
      <c r="M31" s="3">
        <v>0.2</v>
      </c>
      <c r="N31" s="3">
        <v>1</v>
      </c>
      <c r="P31" s="3">
        <v>1.9306765580733931</v>
      </c>
      <c r="Q31" s="3">
        <v>0.14164905048227389</v>
      </c>
      <c r="R31" s="3">
        <v>3</v>
      </c>
      <c r="S31" s="3">
        <v>0.15</v>
      </c>
      <c r="T31" s="3">
        <v>0.3</v>
      </c>
      <c r="U31" s="3">
        <v>1</v>
      </c>
      <c r="W31" s="3">
        <v>1.9306765580733931</v>
      </c>
      <c r="X31" s="3">
        <v>0.14164905048227389</v>
      </c>
      <c r="Y31" s="3">
        <v>3</v>
      </c>
      <c r="Z31" s="3">
        <v>0.15</v>
      </c>
      <c r="AA31" s="3">
        <v>0.3</v>
      </c>
      <c r="AB31" s="3">
        <v>1</v>
      </c>
      <c r="AD31" s="3">
        <v>5.3927892607143724</v>
      </c>
      <c r="AE31" s="3">
        <v>0.39565585184991725</v>
      </c>
      <c r="AF31" s="3">
        <v>5</v>
      </c>
      <c r="AG31" s="3">
        <v>0.25</v>
      </c>
      <c r="AH31" s="3">
        <v>0.3</v>
      </c>
      <c r="AI31" s="3">
        <v>1</v>
      </c>
    </row>
    <row r="32" spans="1:35">
      <c r="A32" s="3" t="s">
        <v>50</v>
      </c>
      <c r="B32" s="3">
        <v>9.7634835353113729</v>
      </c>
      <c r="C32" s="3">
        <v>0.71632307669195694</v>
      </c>
      <c r="D32" s="3">
        <v>16</v>
      </c>
      <c r="E32" s="3">
        <v>0.8</v>
      </c>
      <c r="F32" s="3">
        <v>0.8</v>
      </c>
      <c r="G32" s="3">
        <v>0.5</v>
      </c>
      <c r="I32" s="3">
        <v>9.7378887535506635</v>
      </c>
      <c r="J32" s="3">
        <v>0.7144452497102467</v>
      </c>
      <c r="K32" s="3">
        <v>17</v>
      </c>
      <c r="L32" s="3">
        <v>0.85</v>
      </c>
      <c r="M32" s="3">
        <v>0.9</v>
      </c>
      <c r="N32" s="3">
        <v>1</v>
      </c>
      <c r="P32" s="3">
        <v>4.543559338088345</v>
      </c>
      <c r="Q32" s="3">
        <v>0.33334991475336351</v>
      </c>
      <c r="R32" s="3">
        <v>10</v>
      </c>
      <c r="S32" s="3">
        <v>0.5</v>
      </c>
      <c r="T32" s="3">
        <v>1</v>
      </c>
      <c r="U32" s="3">
        <v>1</v>
      </c>
      <c r="W32" s="3">
        <v>3.9270644656386353</v>
      </c>
      <c r="X32" s="3">
        <v>0.28811918309894607</v>
      </c>
      <c r="Y32" s="3">
        <v>8</v>
      </c>
      <c r="Z32" s="3">
        <v>0.4</v>
      </c>
      <c r="AA32" s="3">
        <v>0.8</v>
      </c>
      <c r="AB32" s="3">
        <v>1</v>
      </c>
      <c r="AD32" s="3">
        <v>3.6379996393207477</v>
      </c>
      <c r="AE32" s="3">
        <v>0.26691119877628372</v>
      </c>
      <c r="AF32" s="3">
        <v>7</v>
      </c>
      <c r="AG32" s="3">
        <v>0.35</v>
      </c>
      <c r="AH32" s="3">
        <v>0.7</v>
      </c>
      <c r="AI32" s="3">
        <v>1</v>
      </c>
    </row>
    <row r="33" spans="1:35">
      <c r="A33" s="3" t="s">
        <v>52</v>
      </c>
      <c r="B33" s="3">
        <v>0.33333333333333331</v>
      </c>
      <c r="C33" s="3">
        <v>2.4455857177794079E-2</v>
      </c>
      <c r="D33" s="3">
        <v>1</v>
      </c>
      <c r="E33" s="3">
        <v>0.05</v>
      </c>
      <c r="F33" s="3">
        <v>0.1</v>
      </c>
      <c r="G33" s="3">
        <v>0.14285714285714285</v>
      </c>
      <c r="I33" s="3">
        <v>0</v>
      </c>
      <c r="J33" s="3">
        <v>0</v>
      </c>
      <c r="K33" s="3">
        <v>0</v>
      </c>
      <c r="L33" s="3">
        <v>0</v>
      </c>
      <c r="M33" s="3">
        <v>0</v>
      </c>
      <c r="N33" s="3">
        <v>0</v>
      </c>
      <c r="P33" s="3">
        <v>0</v>
      </c>
      <c r="Q33" s="3">
        <v>0</v>
      </c>
      <c r="R33" s="3">
        <v>0</v>
      </c>
      <c r="S33" s="3">
        <v>0</v>
      </c>
      <c r="T33" s="3">
        <v>0</v>
      </c>
      <c r="U33" s="3">
        <v>0</v>
      </c>
      <c r="W33" s="3">
        <v>0</v>
      </c>
      <c r="X33" s="3">
        <v>0</v>
      </c>
      <c r="Y33" s="3">
        <v>0</v>
      </c>
      <c r="Z33" s="3">
        <v>0</v>
      </c>
      <c r="AA33" s="3">
        <v>0</v>
      </c>
      <c r="AB33" s="3">
        <v>0</v>
      </c>
      <c r="AD33" s="3">
        <v>0</v>
      </c>
      <c r="AE33" s="3">
        <v>0</v>
      </c>
      <c r="AF33" s="3">
        <v>0</v>
      </c>
      <c r="AG33" s="3">
        <v>0</v>
      </c>
      <c r="AH33" s="3">
        <v>0</v>
      </c>
      <c r="AI33" s="3">
        <v>0</v>
      </c>
    </row>
    <row r="34" spans="1:35">
      <c r="A34" s="3" t="s">
        <v>53</v>
      </c>
      <c r="B34" s="3">
        <v>1.0900948219818689</v>
      </c>
      <c r="C34" s="3">
        <v>7.9977609829924343E-2</v>
      </c>
      <c r="D34" s="3">
        <v>3</v>
      </c>
      <c r="E34" s="3">
        <v>0.15</v>
      </c>
      <c r="F34" s="3">
        <v>0.3</v>
      </c>
      <c r="G34" s="3">
        <v>0.33333333333333331</v>
      </c>
      <c r="I34" s="3">
        <v>1.0900948219818689</v>
      </c>
      <c r="J34" s="3">
        <v>7.9977609829924343E-2</v>
      </c>
      <c r="K34" s="3">
        <v>3</v>
      </c>
      <c r="L34" s="3">
        <v>0.15</v>
      </c>
      <c r="M34" s="3">
        <v>0.3</v>
      </c>
      <c r="N34" s="3">
        <v>0.33333333333333331</v>
      </c>
      <c r="P34" s="3">
        <v>0.5</v>
      </c>
      <c r="Q34" s="3">
        <v>3.6683785766691124E-2</v>
      </c>
      <c r="R34" s="3">
        <v>1</v>
      </c>
      <c r="S34" s="3">
        <v>0.05</v>
      </c>
      <c r="T34" s="3">
        <v>0.1</v>
      </c>
      <c r="U34" s="3">
        <v>0.33333333333333331</v>
      </c>
      <c r="W34" s="3">
        <v>1.3026018174652083</v>
      </c>
      <c r="X34" s="3">
        <v>9.5568732022392383E-2</v>
      </c>
      <c r="Y34" s="3">
        <v>3</v>
      </c>
      <c r="Z34" s="3">
        <v>0.15</v>
      </c>
      <c r="AA34" s="3">
        <v>0.3</v>
      </c>
      <c r="AB34" s="3">
        <v>0.5</v>
      </c>
      <c r="AD34" s="3">
        <v>1.4663275754269967</v>
      </c>
      <c r="AE34" s="3">
        <v>0.10758089328151112</v>
      </c>
      <c r="AF34" s="3">
        <v>4</v>
      </c>
      <c r="AG34" s="3">
        <v>0.2</v>
      </c>
      <c r="AH34" s="3">
        <v>0.4</v>
      </c>
      <c r="AI34" s="3">
        <v>0.25</v>
      </c>
    </row>
    <row r="35" spans="1:35">
      <c r="A35" s="3" t="s">
        <v>54</v>
      </c>
      <c r="B35" s="3">
        <v>1.9356819553004772</v>
      </c>
      <c r="C35" s="3">
        <v>0.14201628432138497</v>
      </c>
      <c r="D35" s="3">
        <v>5</v>
      </c>
      <c r="E35" s="3">
        <v>0.25</v>
      </c>
      <c r="F35" s="3">
        <v>0.5</v>
      </c>
      <c r="G35" s="3">
        <v>0.33333333333333331</v>
      </c>
      <c r="I35" s="3">
        <v>1.5616063116448504</v>
      </c>
      <c r="J35" s="3">
        <v>0.11457126277658476</v>
      </c>
      <c r="K35" s="3">
        <v>3</v>
      </c>
      <c r="L35" s="3">
        <v>0.15</v>
      </c>
      <c r="M35" s="3">
        <v>0.3</v>
      </c>
      <c r="N35" s="3">
        <v>0.5</v>
      </c>
      <c r="P35" s="3">
        <v>4.543559338088345</v>
      </c>
      <c r="Q35" s="3">
        <v>0.33334991475336351</v>
      </c>
      <c r="R35" s="3">
        <v>10</v>
      </c>
      <c r="S35" s="3">
        <v>0.5</v>
      </c>
      <c r="T35" s="3">
        <v>1</v>
      </c>
      <c r="U35" s="3">
        <v>1</v>
      </c>
      <c r="W35" s="3">
        <v>4.543559338088345</v>
      </c>
      <c r="X35" s="3">
        <v>0.33334991475336351</v>
      </c>
      <c r="Y35" s="3">
        <v>10</v>
      </c>
      <c r="Z35" s="3">
        <v>0.5</v>
      </c>
      <c r="AA35" s="3">
        <v>1</v>
      </c>
      <c r="AB35" s="3">
        <v>1</v>
      </c>
      <c r="AD35" s="3">
        <v>4.543559338088345</v>
      </c>
      <c r="AE35" s="3">
        <v>0.33334991475336351</v>
      </c>
      <c r="AF35" s="3">
        <v>10</v>
      </c>
      <c r="AG35" s="3">
        <v>0.5</v>
      </c>
      <c r="AH35" s="3">
        <v>1</v>
      </c>
      <c r="AI35" s="3">
        <v>1</v>
      </c>
    </row>
    <row r="36" spans="1:35">
      <c r="A36" s="3" t="s">
        <v>55</v>
      </c>
      <c r="B36" s="3">
        <v>4.543559338088345</v>
      </c>
      <c r="C36" s="3">
        <v>0.33334991475336351</v>
      </c>
      <c r="D36" s="3">
        <v>10</v>
      </c>
      <c r="E36" s="3">
        <v>0.5</v>
      </c>
      <c r="F36" s="3">
        <v>1</v>
      </c>
      <c r="G36" s="3">
        <v>1</v>
      </c>
      <c r="I36" s="3">
        <v>4.543559338088345</v>
      </c>
      <c r="J36" s="3">
        <v>0.33334991475336351</v>
      </c>
      <c r="K36" s="3">
        <v>10</v>
      </c>
      <c r="L36" s="3">
        <v>0.5</v>
      </c>
      <c r="M36" s="3">
        <v>1</v>
      </c>
      <c r="N36" s="3">
        <v>1</v>
      </c>
      <c r="P36" s="3">
        <v>4.543559338088345</v>
      </c>
      <c r="Q36" s="3">
        <v>0.33334991475336351</v>
      </c>
      <c r="R36" s="3">
        <v>10</v>
      </c>
      <c r="S36" s="3">
        <v>0.5</v>
      </c>
      <c r="T36" s="3">
        <v>1</v>
      </c>
      <c r="U36" s="3">
        <v>1</v>
      </c>
      <c r="W36" s="3">
        <v>4.543559338088345</v>
      </c>
      <c r="X36" s="3">
        <v>0.33334991475336351</v>
      </c>
      <c r="Y36" s="3">
        <v>10</v>
      </c>
      <c r="Z36" s="3">
        <v>0.5</v>
      </c>
      <c r="AA36" s="3">
        <v>1</v>
      </c>
      <c r="AB36" s="3">
        <v>1</v>
      </c>
      <c r="AD36" s="3">
        <v>7.2003038541393698</v>
      </c>
      <c r="AE36" s="3">
        <v>0.52826880808065801</v>
      </c>
      <c r="AF36" s="3">
        <v>10</v>
      </c>
      <c r="AG36" s="3">
        <v>0.5</v>
      </c>
      <c r="AH36" s="3">
        <v>0.7</v>
      </c>
      <c r="AI36" s="3">
        <v>1</v>
      </c>
    </row>
    <row r="37" spans="1:35">
      <c r="A37" s="3" t="s">
        <v>56</v>
      </c>
      <c r="B37" s="3">
        <v>1.8868528072345416</v>
      </c>
      <c r="C37" s="3">
        <v>0.13843380830774332</v>
      </c>
      <c r="D37" s="3">
        <v>3</v>
      </c>
      <c r="E37" s="3">
        <v>0.15</v>
      </c>
      <c r="F37" s="3">
        <v>0.3</v>
      </c>
      <c r="G37" s="3">
        <v>1</v>
      </c>
      <c r="I37" s="3">
        <v>2.2201861405678751</v>
      </c>
      <c r="J37" s="3">
        <v>0.1628896654855374</v>
      </c>
      <c r="K37" s="3">
        <v>4</v>
      </c>
      <c r="L37" s="3">
        <v>0.2</v>
      </c>
      <c r="M37" s="3">
        <v>0.4</v>
      </c>
      <c r="N37" s="3">
        <v>1</v>
      </c>
      <c r="P37" s="3">
        <v>1.3204702740128129</v>
      </c>
      <c r="Q37" s="3">
        <v>9.6879697286339897E-2</v>
      </c>
      <c r="R37" s="3">
        <v>3</v>
      </c>
      <c r="S37" s="3">
        <v>0.15</v>
      </c>
      <c r="T37" s="3">
        <v>0.3</v>
      </c>
      <c r="U37" s="3">
        <v>0.5</v>
      </c>
      <c r="W37" s="3">
        <v>1.6164948724497097</v>
      </c>
      <c r="X37" s="3">
        <v>0.11859830318779968</v>
      </c>
      <c r="Y37" s="3">
        <v>3</v>
      </c>
      <c r="Z37" s="3">
        <v>0.15</v>
      </c>
      <c r="AA37" s="3">
        <v>0.3</v>
      </c>
      <c r="AB37" s="3">
        <v>1</v>
      </c>
      <c r="AD37" s="3">
        <v>1.3769785671632844</v>
      </c>
      <c r="AE37" s="3">
        <v>0.10102557352628645</v>
      </c>
      <c r="AF37" s="3">
        <v>4</v>
      </c>
      <c r="AG37" s="3">
        <v>0.2</v>
      </c>
      <c r="AH37" s="3">
        <v>0.4</v>
      </c>
      <c r="AI37" s="3">
        <v>0.25</v>
      </c>
    </row>
    <row r="38" spans="1:35">
      <c r="A38" s="3" t="s">
        <v>57</v>
      </c>
      <c r="B38" s="3">
        <v>1</v>
      </c>
      <c r="C38" s="3">
        <v>7.3367571533382248E-2</v>
      </c>
      <c r="D38" s="3">
        <v>1</v>
      </c>
      <c r="E38" s="3">
        <v>0.05</v>
      </c>
      <c r="F38" s="3">
        <v>0.1</v>
      </c>
      <c r="G38" s="3">
        <v>1</v>
      </c>
      <c r="I38" s="3">
        <v>0.28906482631788782</v>
      </c>
      <c r="J38" s="3">
        <v>2.1207984322662347E-2</v>
      </c>
      <c r="K38" s="3">
        <v>1</v>
      </c>
      <c r="L38" s="3">
        <v>0.05</v>
      </c>
      <c r="M38" s="3">
        <v>0.1</v>
      </c>
      <c r="N38" s="3">
        <v>0.1</v>
      </c>
      <c r="P38" s="3">
        <v>1.8927892607143721</v>
      </c>
      <c r="Q38" s="3">
        <v>0.13886935148307938</v>
      </c>
      <c r="R38" s="3">
        <v>2</v>
      </c>
      <c r="S38" s="3">
        <v>0.1</v>
      </c>
      <c r="T38" s="3">
        <v>0.1</v>
      </c>
      <c r="U38" s="3">
        <v>0.5</v>
      </c>
      <c r="W38" s="3">
        <v>3.3927892607143724</v>
      </c>
      <c r="X38" s="3">
        <v>0.24892070878315276</v>
      </c>
      <c r="Y38" s="3">
        <v>4</v>
      </c>
      <c r="Z38" s="3">
        <v>0.2</v>
      </c>
      <c r="AA38" s="3">
        <v>0.2</v>
      </c>
      <c r="AB38" s="3">
        <v>0.5</v>
      </c>
      <c r="AD38" s="3">
        <v>3.68185408703226</v>
      </c>
      <c r="AE38" s="3">
        <v>0.27012869310581511</v>
      </c>
      <c r="AF38" s="3">
        <v>5</v>
      </c>
      <c r="AG38" s="3">
        <v>0.25</v>
      </c>
      <c r="AH38" s="3">
        <v>0.3</v>
      </c>
      <c r="AI38" s="3">
        <v>0.5</v>
      </c>
    </row>
    <row r="39" spans="1:35">
      <c r="A39" s="3" t="s">
        <v>58</v>
      </c>
      <c r="B39" s="3">
        <v>1</v>
      </c>
      <c r="C39" s="3">
        <v>7.3367571533382248E-2</v>
      </c>
      <c r="D39" s="3">
        <v>1</v>
      </c>
      <c r="E39" s="3">
        <v>0.05</v>
      </c>
      <c r="F39" s="3">
        <v>0.1</v>
      </c>
      <c r="G39" s="3">
        <v>1</v>
      </c>
      <c r="I39" s="3">
        <v>0.63092975357145742</v>
      </c>
      <c r="J39" s="3">
        <v>4.628978382769313E-2</v>
      </c>
      <c r="K39" s="3">
        <v>1</v>
      </c>
      <c r="L39" s="3">
        <v>0.05</v>
      </c>
      <c r="M39" s="3">
        <v>0.1</v>
      </c>
      <c r="N39" s="3">
        <v>0.5</v>
      </c>
      <c r="P39" s="3">
        <v>0</v>
      </c>
      <c r="Q39" s="3">
        <v>0</v>
      </c>
      <c r="R39" s="3">
        <v>0</v>
      </c>
      <c r="S39" s="3">
        <v>0</v>
      </c>
      <c r="T39" s="3">
        <v>0</v>
      </c>
      <c r="U39" s="3">
        <v>0</v>
      </c>
      <c r="W39" s="3">
        <v>1.5</v>
      </c>
      <c r="X39" s="3">
        <v>0.11005135730007336</v>
      </c>
      <c r="Y39" s="3">
        <v>2</v>
      </c>
      <c r="Z39" s="3">
        <v>0.1</v>
      </c>
      <c r="AA39" s="3">
        <v>0.2</v>
      </c>
      <c r="AB39" s="3">
        <v>1</v>
      </c>
      <c r="AD39" s="3">
        <v>1.4306765580733931</v>
      </c>
      <c r="AE39" s="3">
        <v>0.10496526471558276</v>
      </c>
      <c r="AF39" s="3">
        <v>2</v>
      </c>
      <c r="AG39" s="3">
        <v>0.1</v>
      </c>
      <c r="AH39" s="3">
        <v>0.2</v>
      </c>
      <c r="AI39" s="3">
        <v>1</v>
      </c>
    </row>
    <row r="40" spans="1:35">
      <c r="A40" s="3" t="s">
        <v>59</v>
      </c>
      <c r="B40" s="3">
        <v>2.0033476796842513</v>
      </c>
      <c r="C40" s="3">
        <v>0.14698075419546963</v>
      </c>
      <c r="D40" s="3">
        <v>4</v>
      </c>
      <c r="E40" s="3">
        <v>0.2</v>
      </c>
      <c r="F40" s="3">
        <v>0.4</v>
      </c>
      <c r="G40" s="3">
        <v>1</v>
      </c>
      <c r="I40" s="3">
        <v>2.0033476796842513</v>
      </c>
      <c r="J40" s="3">
        <v>0.14698075419546963</v>
      </c>
      <c r="K40" s="3">
        <v>4</v>
      </c>
      <c r="L40" s="3">
        <v>0.2</v>
      </c>
      <c r="M40" s="3">
        <v>0.4</v>
      </c>
      <c r="N40" s="3">
        <v>1</v>
      </c>
      <c r="P40" s="3">
        <v>0.67591763355242951</v>
      </c>
      <c r="Q40" s="3">
        <v>4.9590435330332319E-2</v>
      </c>
      <c r="R40" s="3">
        <v>2</v>
      </c>
      <c r="S40" s="3">
        <v>0.1</v>
      </c>
      <c r="T40" s="3">
        <v>0.2</v>
      </c>
      <c r="U40" s="3">
        <v>0.2</v>
      </c>
      <c r="W40" s="3">
        <v>0.33333333333333331</v>
      </c>
      <c r="X40" s="3">
        <v>2.4455857177794079E-2</v>
      </c>
      <c r="Y40" s="3">
        <v>1</v>
      </c>
      <c r="Z40" s="3">
        <v>0.05</v>
      </c>
      <c r="AA40" s="3">
        <v>0.1</v>
      </c>
      <c r="AB40" s="3">
        <v>0.14285714285714285</v>
      </c>
      <c r="AD40" s="3">
        <v>0</v>
      </c>
      <c r="AE40" s="3">
        <v>0</v>
      </c>
      <c r="AF40" s="3">
        <v>0</v>
      </c>
      <c r="AG40" s="3">
        <v>0</v>
      </c>
      <c r="AH40" s="3">
        <v>0</v>
      </c>
      <c r="AI40" s="3">
        <v>0</v>
      </c>
    </row>
    <row r="41" spans="1:35">
      <c r="A41" s="3" t="s">
        <v>60</v>
      </c>
      <c r="B41" s="3">
        <v>2.8918582044616263</v>
      </c>
      <c r="C41" s="3">
        <v>0.21216861368023671</v>
      </c>
      <c r="D41" s="3">
        <v>6</v>
      </c>
      <c r="E41" s="3">
        <v>0.3</v>
      </c>
      <c r="F41" s="3">
        <v>0.6</v>
      </c>
      <c r="G41" s="3">
        <v>1</v>
      </c>
      <c r="I41" s="3">
        <v>3.9126295845168881</v>
      </c>
      <c r="J41" s="3">
        <v>0.28706013092567045</v>
      </c>
      <c r="K41" s="3">
        <v>9</v>
      </c>
      <c r="L41" s="3">
        <v>0.45</v>
      </c>
      <c r="M41" s="3">
        <v>0.9</v>
      </c>
      <c r="N41" s="3">
        <v>1</v>
      </c>
      <c r="P41" s="3">
        <v>3.1873521509803231</v>
      </c>
      <c r="Q41" s="3">
        <v>0.2338482869391286</v>
      </c>
      <c r="R41" s="3">
        <v>8</v>
      </c>
      <c r="S41" s="3">
        <v>0.4</v>
      </c>
      <c r="T41" s="3">
        <v>0.8</v>
      </c>
      <c r="U41" s="3">
        <v>0.5</v>
      </c>
      <c r="W41" s="3">
        <v>3.1873521509803231</v>
      </c>
      <c r="X41" s="3">
        <v>0.2338482869391286</v>
      </c>
      <c r="Y41" s="3">
        <v>8</v>
      </c>
      <c r="Z41" s="3">
        <v>0.4</v>
      </c>
      <c r="AA41" s="3">
        <v>0.8</v>
      </c>
      <c r="AB41" s="3">
        <v>0.5</v>
      </c>
      <c r="AD41" s="3">
        <v>2.5385539408612607</v>
      </c>
      <c r="AE41" s="3">
        <v>0.18624753784748793</v>
      </c>
      <c r="AF41" s="3">
        <v>6</v>
      </c>
      <c r="AG41" s="3">
        <v>0.3</v>
      </c>
      <c r="AH41" s="3">
        <v>0.6</v>
      </c>
      <c r="AI41" s="3">
        <v>0.5</v>
      </c>
    </row>
    <row r="42" spans="1:35">
      <c r="A42" s="3" t="s">
        <v>61</v>
      </c>
      <c r="B42" s="3">
        <v>0.35620718710802218</v>
      </c>
      <c r="C42" s="3">
        <v>2.6134056280852691E-2</v>
      </c>
      <c r="D42" s="3">
        <v>1</v>
      </c>
      <c r="E42" s="3">
        <v>0.05</v>
      </c>
      <c r="F42" s="3">
        <v>0.1</v>
      </c>
      <c r="G42" s="3">
        <v>0.16666666666666666</v>
      </c>
      <c r="I42" s="3">
        <v>0.35620718710802218</v>
      </c>
      <c r="J42" s="3">
        <v>2.6134056280852691E-2</v>
      </c>
      <c r="K42" s="3">
        <v>1</v>
      </c>
      <c r="L42" s="3">
        <v>0.05</v>
      </c>
      <c r="M42" s="3">
        <v>0.1</v>
      </c>
      <c r="N42" s="3">
        <v>0.16666666666666666</v>
      </c>
      <c r="P42" s="3">
        <v>1</v>
      </c>
      <c r="Q42" s="3">
        <v>7.3367571533382248E-2</v>
      </c>
      <c r="R42" s="3">
        <v>1</v>
      </c>
      <c r="S42" s="3">
        <v>0.05</v>
      </c>
      <c r="T42" s="3">
        <v>0.1</v>
      </c>
      <c r="U42" s="3">
        <v>1</v>
      </c>
      <c r="W42" s="3">
        <v>5.6827320549408578</v>
      </c>
      <c r="X42" s="3">
        <v>0.41692825054591764</v>
      </c>
      <c r="Y42" s="3">
        <v>9</v>
      </c>
      <c r="Z42" s="3">
        <v>0.45</v>
      </c>
      <c r="AA42" s="3">
        <v>0.6</v>
      </c>
      <c r="AB42" s="3">
        <v>1</v>
      </c>
      <c r="AD42" s="3">
        <v>4.6476953623831045</v>
      </c>
      <c r="AE42" s="3">
        <v>0.34099012196501133</v>
      </c>
      <c r="AF42" s="3">
        <v>7</v>
      </c>
      <c r="AG42" s="3">
        <v>0.35</v>
      </c>
      <c r="AH42" s="3">
        <v>0.5</v>
      </c>
      <c r="AI42" s="3">
        <v>1</v>
      </c>
    </row>
    <row r="43" spans="1:35">
      <c r="A43" s="3" t="s">
        <v>62</v>
      </c>
      <c r="B43" s="3">
        <v>0</v>
      </c>
      <c r="C43" s="3">
        <v>0</v>
      </c>
      <c r="D43" s="3">
        <v>0</v>
      </c>
      <c r="E43" s="3">
        <v>0</v>
      </c>
      <c r="F43" s="3">
        <v>0</v>
      </c>
      <c r="G43" s="3">
        <v>0</v>
      </c>
      <c r="I43" s="3">
        <v>0</v>
      </c>
      <c r="J43" s="3">
        <v>0</v>
      </c>
      <c r="K43" s="3">
        <v>0</v>
      </c>
      <c r="L43" s="3">
        <v>0</v>
      </c>
      <c r="M43" s="3">
        <v>0</v>
      </c>
      <c r="N43" s="3">
        <v>0</v>
      </c>
      <c r="P43" s="3">
        <v>0</v>
      </c>
      <c r="Q43" s="3">
        <v>0</v>
      </c>
      <c r="R43" s="3">
        <v>0</v>
      </c>
      <c r="S43" s="3">
        <v>0</v>
      </c>
      <c r="T43" s="3">
        <v>0</v>
      </c>
      <c r="U43" s="3">
        <v>0</v>
      </c>
      <c r="W43" s="3">
        <v>0</v>
      </c>
      <c r="X43" s="3">
        <v>0</v>
      </c>
      <c r="Y43" s="3">
        <v>0</v>
      </c>
      <c r="Z43" s="3">
        <v>0</v>
      </c>
      <c r="AA43" s="3">
        <v>0</v>
      </c>
      <c r="AB43" s="3">
        <v>0</v>
      </c>
      <c r="AD43" s="3">
        <v>0</v>
      </c>
      <c r="AE43" s="3">
        <v>0</v>
      </c>
      <c r="AF43" s="3">
        <v>0</v>
      </c>
      <c r="AG43" s="3">
        <v>0</v>
      </c>
      <c r="AH43" s="3">
        <v>0</v>
      </c>
      <c r="AI43" s="3">
        <v>0</v>
      </c>
    </row>
    <row r="44" spans="1:35">
      <c r="A44" s="3" t="s">
        <v>64</v>
      </c>
      <c r="B44" s="3">
        <v>10.699835126615806</v>
      </c>
      <c r="C44" s="3">
        <v>0.78502091904738114</v>
      </c>
      <c r="D44" s="3">
        <v>14</v>
      </c>
      <c r="E44" s="3">
        <v>0.7</v>
      </c>
      <c r="F44" s="3">
        <v>0.7</v>
      </c>
      <c r="G44" s="3">
        <v>1</v>
      </c>
      <c r="I44" s="3">
        <v>9.7634835353113729</v>
      </c>
      <c r="J44" s="3">
        <v>0.71632307669195694</v>
      </c>
      <c r="K44" s="3">
        <v>16</v>
      </c>
      <c r="L44" s="3">
        <v>0.8</v>
      </c>
      <c r="M44" s="3">
        <v>0.8</v>
      </c>
      <c r="N44" s="3">
        <v>0.5</v>
      </c>
      <c r="P44" s="3">
        <v>12.763483535311375</v>
      </c>
      <c r="Q44" s="3">
        <v>0.93642579129210379</v>
      </c>
      <c r="R44" s="3">
        <v>18</v>
      </c>
      <c r="S44" s="3">
        <v>0.9</v>
      </c>
      <c r="T44" s="3">
        <v>0.9</v>
      </c>
      <c r="U44" s="3">
        <v>1</v>
      </c>
      <c r="W44" s="3">
        <v>12.684283383907852</v>
      </c>
      <c r="X44" s="3">
        <v>0.93061506851855103</v>
      </c>
      <c r="Y44" s="3">
        <v>18</v>
      </c>
      <c r="Z44" s="3">
        <v>0.9</v>
      </c>
      <c r="AA44" s="3">
        <v>0.9</v>
      </c>
      <c r="AB44" s="3">
        <v>1</v>
      </c>
      <c r="AD44" s="3">
        <v>12.769324898118251</v>
      </c>
      <c r="AE44" s="3">
        <v>0.93685435789568972</v>
      </c>
      <c r="AF44" s="3">
        <v>19</v>
      </c>
      <c r="AG44" s="3">
        <v>0.95</v>
      </c>
      <c r="AH44" s="3">
        <v>1</v>
      </c>
      <c r="AI44" s="3">
        <v>1</v>
      </c>
    </row>
    <row r="45" spans="1:35">
      <c r="A45" s="3" t="s">
        <v>65</v>
      </c>
      <c r="B45" s="3">
        <v>1.6164948724497097</v>
      </c>
      <c r="C45" s="3">
        <v>0.11859830318779968</v>
      </c>
      <c r="D45" s="3">
        <v>3</v>
      </c>
      <c r="E45" s="3">
        <v>0.15</v>
      </c>
      <c r="F45" s="3">
        <v>0.3</v>
      </c>
      <c r="G45" s="3">
        <v>1</v>
      </c>
      <c r="I45" s="3">
        <v>1.6164948724497097</v>
      </c>
      <c r="J45" s="3">
        <v>0.11859830318779968</v>
      </c>
      <c r="K45" s="3">
        <v>3</v>
      </c>
      <c r="L45" s="3">
        <v>0.15</v>
      </c>
      <c r="M45" s="3">
        <v>0.3</v>
      </c>
      <c r="N45" s="3">
        <v>1</v>
      </c>
      <c r="P45" s="3">
        <v>0.5</v>
      </c>
      <c r="Q45" s="3">
        <v>3.6683785766691124E-2</v>
      </c>
      <c r="R45" s="3">
        <v>1</v>
      </c>
      <c r="S45" s="3">
        <v>0.05</v>
      </c>
      <c r="T45" s="3">
        <v>0.1</v>
      </c>
      <c r="U45" s="3">
        <v>0.33333333333333331</v>
      </c>
      <c r="W45" s="3">
        <v>0</v>
      </c>
      <c r="X45" s="3">
        <v>0</v>
      </c>
      <c r="Y45" s="3">
        <v>0</v>
      </c>
      <c r="Z45" s="3">
        <v>0</v>
      </c>
      <c r="AA45" s="3">
        <v>0</v>
      </c>
      <c r="AB45" s="3">
        <v>0</v>
      </c>
      <c r="AD45" s="3">
        <v>0</v>
      </c>
      <c r="AE45" s="3">
        <v>0</v>
      </c>
      <c r="AF45" s="3">
        <v>0</v>
      </c>
      <c r="AG45" s="3">
        <v>0</v>
      </c>
      <c r="AH45" s="3">
        <v>0</v>
      </c>
      <c r="AI45" s="3">
        <v>0</v>
      </c>
    </row>
    <row r="46" spans="1:35">
      <c r="A46" s="3" t="s">
        <v>66</v>
      </c>
      <c r="B46" s="3">
        <v>2.3247158436714912</v>
      </c>
      <c r="C46" s="3">
        <v>0.17055875595535519</v>
      </c>
      <c r="D46" s="3">
        <v>5</v>
      </c>
      <c r="E46" s="3">
        <v>0.25</v>
      </c>
      <c r="F46" s="3">
        <v>0.5</v>
      </c>
      <c r="G46" s="3">
        <v>1</v>
      </c>
      <c r="I46" s="3">
        <v>2.8247158436714916</v>
      </c>
      <c r="J46" s="3">
        <v>0.20724254172204634</v>
      </c>
      <c r="K46" s="3">
        <v>6</v>
      </c>
      <c r="L46" s="3">
        <v>0.3</v>
      </c>
      <c r="M46" s="3">
        <v>0.6</v>
      </c>
      <c r="N46" s="3">
        <v>1</v>
      </c>
      <c r="P46" s="3">
        <v>4.543559338088345</v>
      </c>
      <c r="Q46" s="3">
        <v>0.33334991475336351</v>
      </c>
      <c r="R46" s="3">
        <v>10</v>
      </c>
      <c r="S46" s="3">
        <v>0.5</v>
      </c>
      <c r="T46" s="3">
        <v>1</v>
      </c>
      <c r="U46" s="3">
        <v>1</v>
      </c>
      <c r="W46" s="3">
        <v>4.543559338088345</v>
      </c>
      <c r="X46" s="3">
        <v>0.33334991475336351</v>
      </c>
      <c r="Y46" s="3">
        <v>10</v>
      </c>
      <c r="Z46" s="3">
        <v>0.5</v>
      </c>
      <c r="AA46" s="3">
        <v>1</v>
      </c>
      <c r="AB46" s="3">
        <v>1</v>
      </c>
      <c r="AD46" s="3">
        <v>4.543559338088345</v>
      </c>
      <c r="AE46" s="3">
        <v>0.33334991475336351</v>
      </c>
      <c r="AF46" s="3">
        <v>10</v>
      </c>
      <c r="AG46" s="3">
        <v>0.5</v>
      </c>
      <c r="AH46" s="3">
        <v>1</v>
      </c>
      <c r="AI46" s="3">
        <v>1</v>
      </c>
    </row>
    <row r="47" spans="1:35">
      <c r="A47" s="3" t="s">
        <v>69</v>
      </c>
      <c r="B47" s="3">
        <v>7.3971069588061109</v>
      </c>
      <c r="C47" s="3">
        <v>0.54270777394028691</v>
      </c>
      <c r="D47" s="3">
        <v>13</v>
      </c>
      <c r="E47" s="3">
        <v>0.65</v>
      </c>
      <c r="F47" s="3">
        <v>0.7</v>
      </c>
      <c r="G47" s="3">
        <v>0.5</v>
      </c>
      <c r="I47" s="3">
        <v>3.8068473871238866</v>
      </c>
      <c r="J47" s="3">
        <v>0.27929914799148103</v>
      </c>
      <c r="K47" s="3">
        <v>6</v>
      </c>
      <c r="L47" s="3">
        <v>0.3</v>
      </c>
      <c r="M47" s="3">
        <v>0.5</v>
      </c>
      <c r="N47" s="3">
        <v>1</v>
      </c>
      <c r="P47" s="3">
        <v>12.368818507122123</v>
      </c>
      <c r="Q47" s="3">
        <v>0.90747017660470453</v>
      </c>
      <c r="R47" s="3">
        <v>19</v>
      </c>
      <c r="S47" s="3">
        <v>0.95</v>
      </c>
      <c r="T47" s="3">
        <v>1</v>
      </c>
      <c r="U47" s="3">
        <v>1</v>
      </c>
      <c r="W47" s="3">
        <v>10.860393548319431</v>
      </c>
      <c r="X47" s="3">
        <v>0.7968007005370088</v>
      </c>
      <c r="Y47" s="3">
        <v>14</v>
      </c>
      <c r="Z47" s="3">
        <v>0.7</v>
      </c>
      <c r="AA47" s="3">
        <v>0.7</v>
      </c>
      <c r="AB47" s="3">
        <v>1</v>
      </c>
      <c r="AD47" s="3">
        <v>11.959996461613009</v>
      </c>
      <c r="AE47" s="3">
        <v>0.87747589593639097</v>
      </c>
      <c r="AF47" s="3">
        <v>17</v>
      </c>
      <c r="AG47" s="3">
        <v>0.85</v>
      </c>
      <c r="AH47" s="3">
        <v>0.9</v>
      </c>
      <c r="AI47" s="3">
        <v>1</v>
      </c>
    </row>
    <row r="48" spans="1:35">
      <c r="A48" s="3" t="s">
        <v>70</v>
      </c>
      <c r="B48" s="3">
        <v>4.7976470788794296</v>
      </c>
      <c r="C48" s="3">
        <v>0.35199171525160888</v>
      </c>
      <c r="D48" s="3">
        <v>9</v>
      </c>
      <c r="E48" s="3">
        <v>0.45</v>
      </c>
      <c r="F48" s="3">
        <v>0.7</v>
      </c>
      <c r="G48" s="3">
        <v>0.5</v>
      </c>
      <c r="I48" s="3">
        <v>8.8453773566381777</v>
      </c>
      <c r="J48" s="3">
        <v>0.64896385595291106</v>
      </c>
      <c r="K48" s="3">
        <v>10</v>
      </c>
      <c r="L48" s="3">
        <v>0.5</v>
      </c>
      <c r="M48" s="3">
        <v>0.5</v>
      </c>
      <c r="N48" s="3">
        <v>1</v>
      </c>
      <c r="P48" s="3">
        <v>4.9049124542351317</v>
      </c>
      <c r="Q48" s="3">
        <v>0.35986151535107347</v>
      </c>
      <c r="R48" s="3">
        <v>10</v>
      </c>
      <c r="S48" s="3">
        <v>0.5</v>
      </c>
      <c r="T48" s="3">
        <v>0.9</v>
      </c>
      <c r="U48" s="3">
        <v>1</v>
      </c>
      <c r="W48" s="3">
        <v>2.2566755929069298</v>
      </c>
      <c r="X48" s="3">
        <v>0.16556680799023696</v>
      </c>
      <c r="Y48" s="3">
        <v>6</v>
      </c>
      <c r="Z48" s="3">
        <v>0.3</v>
      </c>
      <c r="AA48" s="3">
        <v>0.6</v>
      </c>
      <c r="AB48" s="3">
        <v>0.5</v>
      </c>
      <c r="AD48" s="3">
        <v>6.8453773566381768</v>
      </c>
      <c r="AE48" s="3">
        <v>0.50222871288614646</v>
      </c>
      <c r="AF48" s="3">
        <v>9</v>
      </c>
      <c r="AG48" s="3">
        <v>0.45</v>
      </c>
      <c r="AH48" s="3">
        <v>0.5</v>
      </c>
      <c r="AI48" s="3">
        <v>1</v>
      </c>
    </row>
    <row r="49" spans="1:35">
      <c r="A49" s="3" t="s">
        <v>71</v>
      </c>
      <c r="B49" s="3">
        <v>0.35620718710802218</v>
      </c>
      <c r="C49" s="3">
        <v>2.6134056280852691E-2</v>
      </c>
      <c r="D49" s="3">
        <v>1</v>
      </c>
      <c r="E49" s="3">
        <v>0.05</v>
      </c>
      <c r="F49" s="3">
        <v>0.1</v>
      </c>
      <c r="G49" s="3">
        <v>0.16666666666666666</v>
      </c>
      <c r="I49" s="3">
        <v>0.35620718710802218</v>
      </c>
      <c r="J49" s="3">
        <v>2.6134056280852691E-2</v>
      </c>
      <c r="K49" s="3">
        <v>1</v>
      </c>
      <c r="L49" s="3">
        <v>0.05</v>
      </c>
      <c r="M49" s="3">
        <v>0.1</v>
      </c>
      <c r="N49" s="3">
        <v>0.16666666666666666</v>
      </c>
      <c r="P49" s="3">
        <v>1</v>
      </c>
      <c r="Q49" s="3">
        <v>7.3367571533382248E-2</v>
      </c>
      <c r="R49" s="3">
        <v>1</v>
      </c>
      <c r="S49" s="3">
        <v>0.05</v>
      </c>
      <c r="T49" s="3">
        <v>0.1</v>
      </c>
      <c r="U49" s="3">
        <v>1</v>
      </c>
      <c r="W49" s="3">
        <v>1.0177825608059989</v>
      </c>
      <c r="X49" s="3">
        <v>7.4672234835363088E-2</v>
      </c>
      <c r="Y49" s="3">
        <v>2</v>
      </c>
      <c r="Z49" s="3">
        <v>0.1</v>
      </c>
      <c r="AA49" s="3">
        <v>0.2</v>
      </c>
      <c r="AB49" s="3">
        <v>0.5</v>
      </c>
      <c r="AD49" s="3">
        <v>0.96426308690479079</v>
      </c>
      <c r="AE49" s="3">
        <v>7.074564100548722E-2</v>
      </c>
      <c r="AF49" s="3">
        <v>2</v>
      </c>
      <c r="AG49" s="3">
        <v>0.1</v>
      </c>
      <c r="AH49" s="3">
        <v>0.2</v>
      </c>
      <c r="AI49" s="3">
        <v>0.5</v>
      </c>
    </row>
    <row r="50" spans="1:35">
      <c r="A50" s="3" t="s">
        <v>72</v>
      </c>
      <c r="B50" s="3">
        <v>3.3698227856723886</v>
      </c>
      <c r="C50" s="3">
        <v>0.24723571428264038</v>
      </c>
      <c r="D50" s="3">
        <v>7</v>
      </c>
      <c r="E50" s="3">
        <v>0.35</v>
      </c>
      <c r="F50" s="3">
        <v>0.6</v>
      </c>
      <c r="G50" s="3">
        <v>0.5</v>
      </c>
      <c r="I50" s="3">
        <v>3.9211611784371243</v>
      </c>
      <c r="J50" s="3">
        <v>0.28768607325290713</v>
      </c>
      <c r="K50" s="3">
        <v>8</v>
      </c>
      <c r="L50" s="3">
        <v>0.4</v>
      </c>
      <c r="M50" s="3">
        <v>0.8</v>
      </c>
      <c r="N50" s="3">
        <v>1</v>
      </c>
      <c r="P50" s="3">
        <v>4.543559338088345</v>
      </c>
      <c r="Q50" s="3">
        <v>0.33334991475336351</v>
      </c>
      <c r="R50" s="3">
        <v>10</v>
      </c>
      <c r="S50" s="3">
        <v>0.5</v>
      </c>
      <c r="T50" s="3">
        <v>1</v>
      </c>
      <c r="U50" s="3">
        <v>1</v>
      </c>
      <c r="W50" s="3">
        <v>5.1541509233365437</v>
      </c>
      <c r="X50" s="3">
        <v>0.37814753656174199</v>
      </c>
      <c r="Y50" s="3">
        <v>10</v>
      </c>
      <c r="Z50" s="3">
        <v>0.5</v>
      </c>
      <c r="AA50" s="3">
        <v>0.8</v>
      </c>
      <c r="AB50" s="3">
        <v>1</v>
      </c>
      <c r="AD50" s="3">
        <v>4.228094461302617</v>
      </c>
      <c r="AE50" s="3">
        <v>0.31020502283951701</v>
      </c>
      <c r="AF50" s="3">
        <v>9</v>
      </c>
      <c r="AG50" s="3">
        <v>0.45</v>
      </c>
      <c r="AH50" s="3">
        <v>0.9</v>
      </c>
      <c r="AI50" s="3">
        <v>1</v>
      </c>
    </row>
    <row r="51" spans="1:35">
      <c r="A51" s="3" t="s">
        <v>73</v>
      </c>
      <c r="B51" s="3">
        <v>3</v>
      </c>
      <c r="C51" s="3">
        <v>0.22010271460014671</v>
      </c>
      <c r="D51" s="3">
        <v>2</v>
      </c>
      <c r="E51" s="3">
        <v>0.1</v>
      </c>
      <c r="F51" s="3">
        <v>0.1</v>
      </c>
      <c r="G51" s="3">
        <v>1</v>
      </c>
      <c r="I51" s="3">
        <v>3</v>
      </c>
      <c r="J51" s="3">
        <v>0.22010271460014671</v>
      </c>
      <c r="K51" s="3">
        <v>2</v>
      </c>
      <c r="L51" s="3">
        <v>0.1</v>
      </c>
      <c r="M51" s="3">
        <v>0.1</v>
      </c>
      <c r="N51" s="3">
        <v>1</v>
      </c>
      <c r="P51" s="3">
        <v>3</v>
      </c>
      <c r="Q51" s="3">
        <v>0.22010271460014671</v>
      </c>
      <c r="R51" s="3">
        <v>2</v>
      </c>
      <c r="S51" s="3">
        <v>0.1</v>
      </c>
      <c r="T51" s="3">
        <v>0.25</v>
      </c>
      <c r="U51" s="3">
        <v>1</v>
      </c>
      <c r="W51" s="3">
        <v>1.2920296742201793</v>
      </c>
      <c r="X51" s="3">
        <v>9.4793079546601558E-2</v>
      </c>
      <c r="Y51" s="3">
        <v>2</v>
      </c>
      <c r="Z51" s="3">
        <v>0.1</v>
      </c>
      <c r="AA51" s="3">
        <v>0.25</v>
      </c>
      <c r="AB51" s="3">
        <v>0.25</v>
      </c>
      <c r="AD51" s="3">
        <v>1.2920296742201793</v>
      </c>
      <c r="AE51" s="3">
        <v>9.4793079546601558E-2</v>
      </c>
      <c r="AF51" s="3">
        <v>2</v>
      </c>
      <c r="AG51" s="3">
        <v>0.1</v>
      </c>
      <c r="AH51" s="3">
        <v>0.25</v>
      </c>
      <c r="AI51" s="3">
        <v>0.25</v>
      </c>
    </row>
    <row r="52" spans="1:35">
      <c r="A52" s="3" t="s">
        <v>74</v>
      </c>
      <c r="B52" s="3">
        <v>1.3026018174652083</v>
      </c>
      <c r="C52" s="3">
        <v>9.5568732022392383E-2</v>
      </c>
      <c r="D52" s="3">
        <v>3</v>
      </c>
      <c r="E52" s="3">
        <v>0.15</v>
      </c>
      <c r="F52" s="3">
        <v>0.3</v>
      </c>
      <c r="G52" s="3">
        <v>0.5</v>
      </c>
      <c r="I52" s="3">
        <v>1.1343633289973143</v>
      </c>
      <c r="J52" s="3">
        <v>8.3225482685056071E-2</v>
      </c>
      <c r="K52" s="3">
        <v>3</v>
      </c>
      <c r="L52" s="3">
        <v>0.15</v>
      </c>
      <c r="M52" s="3">
        <v>0.3</v>
      </c>
      <c r="N52" s="3">
        <v>0.33333333333333331</v>
      </c>
      <c r="P52" s="3">
        <v>0.63092975357145742</v>
      </c>
      <c r="Q52" s="3">
        <v>4.628978382769313E-2</v>
      </c>
      <c r="R52" s="3">
        <v>1</v>
      </c>
      <c r="S52" s="3">
        <v>0.05</v>
      </c>
      <c r="T52" s="3">
        <v>0.5</v>
      </c>
      <c r="U52" s="3">
        <v>0.5</v>
      </c>
      <c r="W52" s="3">
        <v>0.5</v>
      </c>
      <c r="X52" s="3">
        <v>3.6683785766691124E-2</v>
      </c>
      <c r="Y52" s="3">
        <v>1</v>
      </c>
      <c r="Z52" s="3">
        <v>0.05</v>
      </c>
      <c r="AA52" s="3">
        <v>0.33333333333333331</v>
      </c>
      <c r="AB52" s="3">
        <v>0.33333333333333331</v>
      </c>
      <c r="AD52" s="3">
        <v>0.38685280723454163</v>
      </c>
      <c r="AE52" s="3">
        <v>2.8382451007669965E-2</v>
      </c>
      <c r="AF52" s="3">
        <v>1</v>
      </c>
      <c r="AG52" s="3">
        <v>0.05</v>
      </c>
      <c r="AH52" s="3">
        <v>0.2</v>
      </c>
      <c r="AI52" s="3">
        <v>0.2</v>
      </c>
    </row>
    <row r="53" spans="1:35">
      <c r="A53" s="3" t="s">
        <v>75</v>
      </c>
      <c r="B53" s="3">
        <v>0</v>
      </c>
      <c r="C53" s="3">
        <v>0</v>
      </c>
      <c r="D53" s="3">
        <v>0</v>
      </c>
      <c r="E53" s="3">
        <v>0</v>
      </c>
      <c r="F53" s="3">
        <v>0</v>
      </c>
      <c r="G53" s="3">
        <v>0</v>
      </c>
      <c r="I53" s="3">
        <v>0</v>
      </c>
      <c r="J53" s="3">
        <v>0</v>
      </c>
      <c r="K53" s="3">
        <v>0</v>
      </c>
      <c r="L53" s="3">
        <v>0</v>
      </c>
      <c r="M53" s="3">
        <v>0</v>
      </c>
      <c r="N53" s="3">
        <v>0</v>
      </c>
      <c r="P53" s="3">
        <v>0</v>
      </c>
      <c r="Q53" s="3">
        <v>0</v>
      </c>
      <c r="R53" s="3">
        <v>0</v>
      </c>
      <c r="S53" s="3">
        <v>0</v>
      </c>
      <c r="T53" s="3">
        <v>0</v>
      </c>
      <c r="U53" s="3">
        <v>0</v>
      </c>
      <c r="W53" s="3">
        <v>0.43067655807339306</v>
      </c>
      <c r="X53" s="3">
        <v>3.1597693182200515E-2</v>
      </c>
      <c r="Y53" s="3">
        <v>1</v>
      </c>
      <c r="Z53" s="3">
        <v>0.05</v>
      </c>
      <c r="AA53" s="3">
        <v>0.1</v>
      </c>
      <c r="AB53" s="3">
        <v>0.25</v>
      </c>
      <c r="AD53" s="3">
        <v>0.30102999566398114</v>
      </c>
      <c r="AE53" s="3">
        <v>2.2085839740570882E-2</v>
      </c>
      <c r="AF53" s="3">
        <v>1</v>
      </c>
      <c r="AG53" s="3">
        <v>0.05</v>
      </c>
      <c r="AH53" s="3">
        <v>0.1</v>
      </c>
      <c r="AI53" s="3">
        <v>0.1111111111111111</v>
      </c>
    </row>
    <row r="54" spans="1:35">
      <c r="A54" s="3" t="s">
        <v>76</v>
      </c>
      <c r="B54" s="3">
        <v>1.8927892607143721</v>
      </c>
      <c r="C54" s="3">
        <v>0.13886935148307938</v>
      </c>
      <c r="D54" s="3">
        <v>2</v>
      </c>
      <c r="E54" s="3">
        <v>0.1</v>
      </c>
      <c r="F54" s="3">
        <v>0.1</v>
      </c>
      <c r="G54" s="3">
        <v>0.5</v>
      </c>
      <c r="I54" s="3">
        <v>4.5794747681924548</v>
      </c>
      <c r="J54" s="3">
        <v>0.33598494264067896</v>
      </c>
      <c r="K54" s="3">
        <v>6</v>
      </c>
      <c r="L54" s="3">
        <v>0.3</v>
      </c>
      <c r="M54" s="3">
        <v>0.5</v>
      </c>
      <c r="N54" s="3">
        <v>1</v>
      </c>
      <c r="P54" s="3">
        <v>6.605658595145437</v>
      </c>
      <c r="Q54" s="3">
        <v>0.48464112950443411</v>
      </c>
      <c r="R54" s="3">
        <v>12</v>
      </c>
      <c r="S54" s="3">
        <v>0.6</v>
      </c>
      <c r="T54" s="3">
        <v>0.7</v>
      </c>
      <c r="U54" s="3">
        <v>0.5</v>
      </c>
      <c r="W54" s="3">
        <v>9.6306780142650368</v>
      </c>
      <c r="X54" s="3">
        <v>0.70657945812656175</v>
      </c>
      <c r="Y54" s="3">
        <v>16</v>
      </c>
      <c r="Z54" s="3">
        <v>0.8</v>
      </c>
      <c r="AA54" s="3">
        <v>0.8</v>
      </c>
      <c r="AB54" s="3">
        <v>0.5</v>
      </c>
      <c r="AD54" s="3">
        <v>6.9714538610911934</v>
      </c>
      <c r="AE54" s="3">
        <v>0.51147863984528197</v>
      </c>
      <c r="AF54" s="3">
        <v>12</v>
      </c>
      <c r="AG54" s="3">
        <v>0.6</v>
      </c>
      <c r="AH54" s="3">
        <v>0.6</v>
      </c>
      <c r="AI54" s="3">
        <v>0.5</v>
      </c>
    </row>
    <row r="55" spans="1:35">
      <c r="A55" s="3" t="s">
        <v>77</v>
      </c>
      <c r="B55" s="3">
        <v>4.5177825608059994</v>
      </c>
      <c r="C55" s="3">
        <v>0.33145873520220098</v>
      </c>
      <c r="D55" s="3">
        <v>7</v>
      </c>
      <c r="E55" s="3">
        <v>0.35</v>
      </c>
      <c r="F55" s="3">
        <v>0.5</v>
      </c>
      <c r="G55" s="3">
        <v>1</v>
      </c>
      <c r="I55" s="3">
        <v>7.1358492550569359</v>
      </c>
      <c r="J55" s="3">
        <v>0.52353993067182214</v>
      </c>
      <c r="K55" s="3">
        <v>8</v>
      </c>
      <c r="L55" s="3">
        <v>0.4</v>
      </c>
      <c r="M55" s="3">
        <v>0.5</v>
      </c>
      <c r="N55" s="3">
        <v>1</v>
      </c>
      <c r="P55" s="3">
        <v>7.5665258131303288</v>
      </c>
      <c r="Q55" s="3">
        <v>0.55513762385402265</v>
      </c>
      <c r="R55" s="3">
        <v>9</v>
      </c>
      <c r="S55" s="3">
        <v>0.45</v>
      </c>
      <c r="T55" s="3">
        <v>0.6</v>
      </c>
      <c r="U55" s="3">
        <v>1</v>
      </c>
      <c r="W55" s="3">
        <v>5.7612122626104485</v>
      </c>
      <c r="X55" s="3">
        <v>0.42268615279607102</v>
      </c>
      <c r="Y55" s="3">
        <v>9</v>
      </c>
      <c r="Z55" s="3">
        <v>0.45</v>
      </c>
      <c r="AA55" s="3">
        <v>0.6</v>
      </c>
      <c r="AB55" s="3">
        <v>0.5</v>
      </c>
      <c r="AD55" s="3">
        <v>4.3285191265592342</v>
      </c>
      <c r="AE55" s="3">
        <v>0.31757293665144781</v>
      </c>
      <c r="AF55" s="3">
        <v>8</v>
      </c>
      <c r="AG55" s="3">
        <v>0.4</v>
      </c>
      <c r="AH55" s="3">
        <v>0.5</v>
      </c>
      <c r="AI55" s="3">
        <v>0.33333333333333331</v>
      </c>
    </row>
    <row r="56" spans="1:35">
      <c r="A56" s="3" t="s">
        <v>78</v>
      </c>
      <c r="B56" s="3">
        <v>3.7250394615386888</v>
      </c>
      <c r="C56" s="3">
        <v>0.27329709915911143</v>
      </c>
      <c r="D56" s="3">
        <v>8</v>
      </c>
      <c r="E56" s="3">
        <v>0.4</v>
      </c>
      <c r="F56" s="3">
        <v>0.6</v>
      </c>
      <c r="G56" s="3">
        <v>0.5</v>
      </c>
      <c r="I56" s="3">
        <v>4.7250394615386888</v>
      </c>
      <c r="J56" s="3">
        <v>0.34666467069249368</v>
      </c>
      <c r="K56" s="3">
        <v>9</v>
      </c>
      <c r="L56" s="3">
        <v>0.45</v>
      </c>
      <c r="M56" s="3">
        <v>0.7</v>
      </c>
      <c r="N56" s="3">
        <v>1</v>
      </c>
      <c r="P56" s="3">
        <v>2.9211611784371243</v>
      </c>
      <c r="Q56" s="3">
        <v>0.21431850171952488</v>
      </c>
      <c r="R56" s="3">
        <v>7</v>
      </c>
      <c r="S56" s="3">
        <v>0.35</v>
      </c>
      <c r="T56" s="3">
        <v>0.7</v>
      </c>
      <c r="U56" s="3">
        <v>0.5</v>
      </c>
      <c r="W56" s="3">
        <v>11.860393548319431</v>
      </c>
      <c r="X56" s="3">
        <v>0.87016827207039105</v>
      </c>
      <c r="Y56" s="3">
        <v>16</v>
      </c>
      <c r="Z56" s="3">
        <v>0.8</v>
      </c>
      <c r="AA56" s="3">
        <v>0.8</v>
      </c>
      <c r="AB56" s="3">
        <v>1</v>
      </c>
      <c r="AD56" s="3">
        <v>13.630678014265039</v>
      </c>
      <c r="AE56" s="3">
        <v>1.0000497442600909</v>
      </c>
      <c r="AF56" s="3">
        <v>20</v>
      </c>
      <c r="AG56" s="3">
        <v>1</v>
      </c>
      <c r="AH56" s="3">
        <v>1</v>
      </c>
      <c r="AI56" s="3">
        <v>1</v>
      </c>
    </row>
    <row r="57" spans="1:35">
      <c r="A57" s="3" t="s">
        <v>79</v>
      </c>
      <c r="B57" s="3">
        <v>0.6895405204413555</v>
      </c>
      <c r="C57" s="3">
        <v>5.0589913458646767E-2</v>
      </c>
      <c r="D57" s="3">
        <v>2</v>
      </c>
      <c r="E57" s="3">
        <v>0.1</v>
      </c>
      <c r="F57" s="3">
        <v>0.2</v>
      </c>
      <c r="G57" s="3">
        <v>0.16666666666666666</v>
      </c>
      <c r="I57" s="3">
        <v>0.64879821011906202</v>
      </c>
      <c r="J57" s="3">
        <v>4.7600749091640644E-2</v>
      </c>
      <c r="K57" s="3">
        <v>2</v>
      </c>
      <c r="L57" s="3">
        <v>0.1</v>
      </c>
      <c r="M57" s="3">
        <v>0.2</v>
      </c>
      <c r="N57" s="3">
        <v>0.14285714285714285</v>
      </c>
      <c r="P57" s="3">
        <v>0</v>
      </c>
      <c r="Q57" s="3">
        <v>0</v>
      </c>
      <c r="R57" s="3">
        <v>0</v>
      </c>
      <c r="S57" s="3">
        <v>0</v>
      </c>
      <c r="T57" s="3">
        <v>0</v>
      </c>
      <c r="U57" s="3">
        <v>0</v>
      </c>
      <c r="W57" s="3">
        <v>0</v>
      </c>
      <c r="X57" s="3">
        <v>0</v>
      </c>
      <c r="Y57" s="3">
        <v>0</v>
      </c>
      <c r="Z57" s="3">
        <v>0</v>
      </c>
      <c r="AA57" s="3">
        <v>0</v>
      </c>
      <c r="AB57" s="3">
        <v>0</v>
      </c>
      <c r="AD57" s="3">
        <v>0</v>
      </c>
      <c r="AE57" s="3">
        <v>0</v>
      </c>
      <c r="AF57" s="3">
        <v>0</v>
      </c>
      <c r="AG57" s="3">
        <v>0</v>
      </c>
      <c r="AH57" s="3">
        <v>0</v>
      </c>
      <c r="AI57" s="3">
        <v>0</v>
      </c>
    </row>
    <row r="58" spans="1:35">
      <c r="A58" s="3" t="s">
        <v>80</v>
      </c>
      <c r="B58" s="3">
        <v>0</v>
      </c>
      <c r="C58" s="3">
        <v>0</v>
      </c>
      <c r="D58" s="3">
        <v>0</v>
      </c>
      <c r="E58" s="3">
        <v>0</v>
      </c>
      <c r="F58" s="3">
        <v>0</v>
      </c>
      <c r="G58" s="3">
        <v>0</v>
      </c>
      <c r="I58" s="3">
        <v>12.763483535311375</v>
      </c>
      <c r="J58" s="3">
        <v>0.93642579129210379</v>
      </c>
      <c r="K58" s="3">
        <v>18</v>
      </c>
      <c r="L58" s="3">
        <v>0.9</v>
      </c>
      <c r="M58" s="3">
        <v>0.9</v>
      </c>
      <c r="N58" s="3">
        <v>1</v>
      </c>
      <c r="P58" s="3">
        <v>13.630678014265039</v>
      </c>
      <c r="Q58" s="3">
        <v>1.0000497442600909</v>
      </c>
      <c r="R58" s="3">
        <v>20</v>
      </c>
      <c r="S58" s="3">
        <v>1</v>
      </c>
      <c r="T58" s="3">
        <v>1</v>
      </c>
      <c r="U58" s="3">
        <v>1</v>
      </c>
      <c r="W58" s="3">
        <v>13.630678014265039</v>
      </c>
      <c r="X58" s="3">
        <v>1.0000497442600909</v>
      </c>
      <c r="Y58" s="3">
        <v>20</v>
      </c>
      <c r="Z58" s="3">
        <v>1</v>
      </c>
      <c r="AA58" s="3">
        <v>1</v>
      </c>
      <c r="AB58" s="3">
        <v>1</v>
      </c>
      <c r="AD58" s="3">
        <v>13.630678014265039</v>
      </c>
      <c r="AE58" s="3">
        <v>1.0000497442600909</v>
      </c>
      <c r="AF58" s="3">
        <v>20</v>
      </c>
      <c r="AG58" s="3">
        <v>1</v>
      </c>
      <c r="AH58" s="3">
        <v>1</v>
      </c>
      <c r="AI58" s="3">
        <v>1</v>
      </c>
    </row>
    <row r="59" spans="1:35">
      <c r="A59" s="3" t="s">
        <v>81</v>
      </c>
      <c r="B59" s="3">
        <v>0.62239815965122114</v>
      </c>
      <c r="C59" s="3">
        <v>4.566384150045643E-2</v>
      </c>
      <c r="D59" s="3">
        <v>2</v>
      </c>
      <c r="E59" s="3">
        <v>0.1</v>
      </c>
      <c r="F59" s="3">
        <v>0.2</v>
      </c>
      <c r="G59" s="3">
        <v>0.14285714285714285</v>
      </c>
      <c r="I59" s="3">
        <v>4.3868528072345416</v>
      </c>
      <c r="J59" s="3">
        <v>0.32185273714119894</v>
      </c>
      <c r="K59" s="3">
        <v>5</v>
      </c>
      <c r="L59" s="3">
        <v>0.25</v>
      </c>
      <c r="M59" s="3">
        <v>0.3</v>
      </c>
      <c r="N59" s="3">
        <v>1</v>
      </c>
      <c r="P59" s="3">
        <v>0</v>
      </c>
      <c r="Q59" s="3">
        <v>0</v>
      </c>
      <c r="R59" s="3">
        <v>0</v>
      </c>
      <c r="S59" s="3">
        <v>0</v>
      </c>
      <c r="T59" s="3">
        <v>0</v>
      </c>
      <c r="U59" s="3">
        <v>0</v>
      </c>
      <c r="W59" s="3">
        <v>0</v>
      </c>
      <c r="X59" s="3">
        <v>0</v>
      </c>
      <c r="Y59" s="3">
        <v>0</v>
      </c>
      <c r="Z59" s="3">
        <v>0</v>
      </c>
      <c r="AA59" s="3">
        <v>0</v>
      </c>
      <c r="AB59" s="3">
        <v>0</v>
      </c>
      <c r="AD59" s="3">
        <v>3</v>
      </c>
      <c r="AE59" s="3">
        <v>0.22010271460014671</v>
      </c>
      <c r="AF59" s="3">
        <v>2</v>
      </c>
      <c r="AG59" s="3">
        <v>0.1</v>
      </c>
      <c r="AH59" s="3">
        <v>0.1</v>
      </c>
      <c r="AI59" s="3">
        <v>1</v>
      </c>
    </row>
    <row r="60" spans="1:35">
      <c r="A60" s="3" t="s">
        <v>82</v>
      </c>
      <c r="B60" s="3">
        <v>1.1045297031036165</v>
      </c>
      <c r="C60" s="3">
        <v>8.1036662003200033E-2</v>
      </c>
      <c r="D60" s="3">
        <v>3</v>
      </c>
      <c r="E60" s="3">
        <v>0.15</v>
      </c>
      <c r="F60" s="3">
        <v>0.3</v>
      </c>
      <c r="G60" s="3">
        <v>0.33333333333333331</v>
      </c>
      <c r="I60" s="3">
        <v>1.1045297031036165</v>
      </c>
      <c r="J60" s="3">
        <v>8.1036662003200033E-2</v>
      </c>
      <c r="K60" s="3">
        <v>3</v>
      </c>
      <c r="L60" s="3">
        <v>0.15</v>
      </c>
      <c r="M60" s="3">
        <v>0.3</v>
      </c>
      <c r="N60" s="3">
        <v>0.33333333333333331</v>
      </c>
      <c r="P60" s="3">
        <v>1.076393327675897</v>
      </c>
      <c r="Q60" s="3">
        <v>7.8972364466316725E-2</v>
      </c>
      <c r="R60" s="3">
        <v>3</v>
      </c>
      <c r="S60" s="3">
        <v>0.15</v>
      </c>
      <c r="T60" s="3">
        <v>0.42857142857142855</v>
      </c>
      <c r="U60" s="3">
        <v>0.2</v>
      </c>
      <c r="W60" s="3">
        <v>0.94982820578304317</v>
      </c>
      <c r="X60" s="3">
        <v>6.968658883221153E-2</v>
      </c>
      <c r="Y60" s="3">
        <v>3</v>
      </c>
      <c r="Z60" s="3">
        <v>0.15</v>
      </c>
      <c r="AA60" s="3">
        <v>0.33333333333333331</v>
      </c>
      <c r="AB60" s="3">
        <v>0.14285714285714285</v>
      </c>
      <c r="AD60" s="3">
        <v>0</v>
      </c>
      <c r="AE60" s="3">
        <v>0</v>
      </c>
      <c r="AF60" s="3">
        <v>0</v>
      </c>
      <c r="AG60" s="3">
        <v>0</v>
      </c>
      <c r="AH60" s="3">
        <v>0</v>
      </c>
      <c r="AI60" s="3">
        <v>0</v>
      </c>
    </row>
    <row r="61" spans="1:35">
      <c r="A61" s="3" t="s">
        <v>83</v>
      </c>
      <c r="B61" s="3">
        <v>4.1995513148955244</v>
      </c>
      <c r="C61" s="3">
        <v>0.30811088150370686</v>
      </c>
      <c r="D61" s="3">
        <v>7</v>
      </c>
      <c r="E61" s="3">
        <v>0.35</v>
      </c>
      <c r="F61" s="3">
        <v>0.5</v>
      </c>
      <c r="G61" s="3">
        <v>1</v>
      </c>
      <c r="I61" s="3">
        <v>0</v>
      </c>
      <c r="J61" s="3">
        <v>0</v>
      </c>
      <c r="K61" s="3">
        <v>0</v>
      </c>
      <c r="L61" s="3">
        <v>0</v>
      </c>
      <c r="M61" s="3">
        <v>0</v>
      </c>
      <c r="N61" s="3">
        <v>0</v>
      </c>
      <c r="P61" s="3">
        <v>1.770284465945607</v>
      </c>
      <c r="Q61" s="3">
        <v>0.1298814721896997</v>
      </c>
      <c r="R61" s="3">
        <v>4</v>
      </c>
      <c r="S61" s="3">
        <v>0.2</v>
      </c>
      <c r="T61" s="3">
        <v>0.2</v>
      </c>
      <c r="U61" s="3">
        <v>0.1111111111111111</v>
      </c>
      <c r="W61" s="3">
        <v>4.1755746133848772</v>
      </c>
      <c r="X61" s="3">
        <v>0.30635176914048989</v>
      </c>
      <c r="Y61" s="3">
        <v>8</v>
      </c>
      <c r="Z61" s="3">
        <v>0.4</v>
      </c>
      <c r="AA61" s="3">
        <v>0.4</v>
      </c>
      <c r="AB61" s="3">
        <v>0.2</v>
      </c>
      <c r="AD61" s="3">
        <v>5.3706942745970006</v>
      </c>
      <c r="AE61" s="3">
        <v>0.39403479637542188</v>
      </c>
      <c r="AF61" s="3">
        <v>10</v>
      </c>
      <c r="AG61" s="3">
        <v>0.5</v>
      </c>
      <c r="AH61" s="3">
        <v>0.5</v>
      </c>
      <c r="AI61" s="3">
        <v>0.25</v>
      </c>
    </row>
    <row r="62" spans="1:35">
      <c r="A62" s="3" t="s">
        <v>84</v>
      </c>
      <c r="B62" s="3">
        <v>6.508708770522972</v>
      </c>
      <c r="C62" s="3">
        <v>0.47752815631129653</v>
      </c>
      <c r="D62" s="3">
        <v>12</v>
      </c>
      <c r="E62" s="3">
        <v>0.6</v>
      </c>
      <c r="F62" s="3">
        <v>0.6</v>
      </c>
      <c r="G62" s="3">
        <v>0.33333333333333331</v>
      </c>
      <c r="I62" s="3">
        <v>1</v>
      </c>
      <c r="J62" s="3">
        <v>7.3367571533382248E-2</v>
      </c>
      <c r="K62" s="3">
        <v>1</v>
      </c>
      <c r="L62" s="3">
        <v>0.05</v>
      </c>
      <c r="M62" s="3">
        <v>0.1</v>
      </c>
      <c r="N62" s="3">
        <v>1</v>
      </c>
      <c r="P62" s="3">
        <v>3.3333333333333335</v>
      </c>
      <c r="Q62" s="3">
        <v>0.24455857177794083</v>
      </c>
      <c r="R62" s="3">
        <v>3</v>
      </c>
      <c r="S62" s="3">
        <v>0.15</v>
      </c>
      <c r="T62" s="3">
        <v>0.2</v>
      </c>
      <c r="U62" s="3">
        <v>1</v>
      </c>
      <c r="W62" s="3">
        <v>2.2652930825687716</v>
      </c>
      <c r="X62" s="3">
        <v>0.16619905227944032</v>
      </c>
      <c r="Y62" s="3">
        <v>4</v>
      </c>
      <c r="Z62" s="3">
        <v>0.2</v>
      </c>
      <c r="AA62" s="3">
        <v>0.4</v>
      </c>
      <c r="AB62" s="3">
        <v>1</v>
      </c>
      <c r="AD62" s="3">
        <v>1.3010299956639813</v>
      </c>
      <c r="AE62" s="3">
        <v>9.5453411273953126E-2</v>
      </c>
      <c r="AF62" s="3">
        <v>2</v>
      </c>
      <c r="AG62" s="3">
        <v>0.1</v>
      </c>
      <c r="AH62" s="3">
        <v>0.2</v>
      </c>
      <c r="AI62" s="3">
        <v>1</v>
      </c>
    </row>
    <row r="63" spans="1:35">
      <c r="A63" s="3" t="s">
        <v>86</v>
      </c>
      <c r="B63" s="3">
        <v>0.43067655807339306</v>
      </c>
      <c r="C63" s="3">
        <v>3.1597693182200515E-2</v>
      </c>
      <c r="D63" s="3">
        <v>1</v>
      </c>
      <c r="E63" s="3">
        <v>0.05</v>
      </c>
      <c r="F63" s="3">
        <v>0.1</v>
      </c>
      <c r="G63" s="3">
        <v>0.25</v>
      </c>
      <c r="I63" s="3">
        <v>0.43067655807339306</v>
      </c>
      <c r="J63" s="3">
        <v>3.1597693182200515E-2</v>
      </c>
      <c r="K63" s="3">
        <v>1</v>
      </c>
      <c r="L63" s="3">
        <v>0.05</v>
      </c>
      <c r="M63" s="3">
        <v>0.1</v>
      </c>
      <c r="N63" s="3">
        <v>0.25</v>
      </c>
      <c r="P63" s="3">
        <v>0.28906482631788782</v>
      </c>
      <c r="Q63" s="3">
        <v>2.1207984322662347E-2</v>
      </c>
      <c r="R63" s="3">
        <v>1</v>
      </c>
      <c r="S63" s="3">
        <v>0.05</v>
      </c>
      <c r="T63" s="3">
        <v>0.1</v>
      </c>
      <c r="U63" s="3">
        <v>0.1</v>
      </c>
      <c r="W63" s="3">
        <v>0</v>
      </c>
      <c r="X63" s="3">
        <v>0</v>
      </c>
      <c r="Y63" s="3">
        <v>0</v>
      </c>
      <c r="Z63" s="3">
        <v>0</v>
      </c>
      <c r="AA63" s="3">
        <v>0</v>
      </c>
      <c r="AB63" s="3">
        <v>0</v>
      </c>
      <c r="AD63" s="3">
        <v>0</v>
      </c>
      <c r="AE63" s="3">
        <v>0</v>
      </c>
      <c r="AF63" s="3">
        <v>0</v>
      </c>
      <c r="AG63" s="3">
        <v>0</v>
      </c>
      <c r="AH63" s="3">
        <v>0</v>
      </c>
      <c r="AI63" s="3">
        <v>0</v>
      </c>
    </row>
    <row r="64" spans="1:35">
      <c r="A64" s="3" t="s">
        <v>87</v>
      </c>
      <c r="B64" s="3">
        <v>0.43067655807339306</v>
      </c>
      <c r="C64" s="3">
        <v>3.1597693182200515E-2</v>
      </c>
      <c r="D64" s="3">
        <v>1</v>
      </c>
      <c r="E64" s="3">
        <v>0.05</v>
      </c>
      <c r="F64" s="3">
        <v>0.1</v>
      </c>
      <c r="G64" s="3">
        <v>0.25</v>
      </c>
      <c r="I64" s="3">
        <v>2.2261225940477054</v>
      </c>
      <c r="J64" s="3">
        <v>0.16332520866087347</v>
      </c>
      <c r="K64" s="3">
        <v>3</v>
      </c>
      <c r="L64" s="3">
        <v>0.15</v>
      </c>
      <c r="M64" s="3">
        <v>0.2</v>
      </c>
      <c r="N64" s="3">
        <v>0.5</v>
      </c>
      <c r="P64" s="3">
        <v>3</v>
      </c>
      <c r="Q64" s="3">
        <v>0.22010271460014671</v>
      </c>
      <c r="R64" s="3">
        <v>2</v>
      </c>
      <c r="S64" s="3">
        <v>0.1</v>
      </c>
      <c r="T64" s="3">
        <v>0.1</v>
      </c>
      <c r="U64" s="3">
        <v>1</v>
      </c>
      <c r="W64" s="3">
        <v>3.3154648767857289</v>
      </c>
      <c r="X64" s="3">
        <v>0.2432476065139933</v>
      </c>
      <c r="Y64" s="3">
        <v>3</v>
      </c>
      <c r="Z64" s="3">
        <v>0.15</v>
      </c>
      <c r="AA64" s="3">
        <v>0.2</v>
      </c>
      <c r="AB64" s="3">
        <v>1</v>
      </c>
      <c r="AD64" s="3">
        <v>2.3234658187877653</v>
      </c>
      <c r="AE64" s="3">
        <v>0.1704670446652799</v>
      </c>
      <c r="AF64" s="3">
        <v>3</v>
      </c>
      <c r="AG64" s="3">
        <v>0.15</v>
      </c>
      <c r="AH64" s="3">
        <v>0.2</v>
      </c>
      <c r="AI64" s="3">
        <v>0.5</v>
      </c>
    </row>
    <row r="65" spans="1:35">
      <c r="A65" s="3" t="s">
        <v>88</v>
      </c>
      <c r="B65" s="3">
        <v>1</v>
      </c>
      <c r="C65" s="3">
        <v>7.3367571533382248E-2</v>
      </c>
      <c r="D65" s="3">
        <v>1</v>
      </c>
      <c r="E65" s="3">
        <v>0.05</v>
      </c>
      <c r="F65" s="3">
        <v>0.1</v>
      </c>
      <c r="G65" s="3">
        <v>1</v>
      </c>
      <c r="I65" s="3">
        <v>1</v>
      </c>
      <c r="J65" s="3">
        <v>7.3367571533382248E-2</v>
      </c>
      <c r="K65" s="3">
        <v>1</v>
      </c>
      <c r="L65" s="3">
        <v>0.05</v>
      </c>
      <c r="M65" s="3">
        <v>0.1</v>
      </c>
      <c r="N65" s="3">
        <v>1</v>
      </c>
      <c r="P65" s="3">
        <v>0</v>
      </c>
      <c r="Q65" s="3">
        <v>0</v>
      </c>
      <c r="R65" s="3">
        <v>0</v>
      </c>
      <c r="S65" s="3">
        <v>0</v>
      </c>
      <c r="T65" s="3">
        <v>0</v>
      </c>
      <c r="U65" s="3">
        <v>0</v>
      </c>
      <c r="W65" s="3">
        <v>0</v>
      </c>
      <c r="X65" s="3">
        <v>0</v>
      </c>
      <c r="Y65" s="3">
        <v>0</v>
      </c>
      <c r="Z65" s="3">
        <v>0</v>
      </c>
      <c r="AA65" s="3">
        <v>0</v>
      </c>
      <c r="AB65" s="3">
        <v>0</v>
      </c>
      <c r="AD65" s="3">
        <v>0</v>
      </c>
      <c r="AE65" s="3">
        <v>0</v>
      </c>
      <c r="AF65" s="3">
        <v>0</v>
      </c>
      <c r="AG65" s="3">
        <v>0</v>
      </c>
      <c r="AH65" s="3">
        <v>0</v>
      </c>
      <c r="AI65" s="3">
        <v>0</v>
      </c>
    </row>
    <row r="66" spans="1:35">
      <c r="A66" s="3" t="s">
        <v>89</v>
      </c>
      <c r="B66" s="3">
        <v>0</v>
      </c>
      <c r="C66" s="3">
        <v>0</v>
      </c>
      <c r="D66" s="3">
        <v>0</v>
      </c>
      <c r="E66" s="3">
        <v>0</v>
      </c>
      <c r="F66" s="3">
        <v>0</v>
      </c>
      <c r="G66" s="3">
        <v>0</v>
      </c>
      <c r="I66" s="3">
        <v>0</v>
      </c>
      <c r="J66" s="3">
        <v>0</v>
      </c>
      <c r="K66" s="3">
        <v>0</v>
      </c>
      <c r="L66" s="3">
        <v>0</v>
      </c>
      <c r="M66" s="3">
        <v>0</v>
      </c>
      <c r="N66" s="3">
        <v>0</v>
      </c>
      <c r="P66" s="3">
        <v>0</v>
      </c>
      <c r="Q66" s="3">
        <v>0</v>
      </c>
      <c r="R66" s="3">
        <v>0</v>
      </c>
      <c r="S66" s="3">
        <v>0</v>
      </c>
      <c r="T66" s="3">
        <v>0</v>
      </c>
      <c r="U66" s="3">
        <v>0</v>
      </c>
      <c r="W66" s="3">
        <v>0</v>
      </c>
      <c r="X66" s="3">
        <v>0</v>
      </c>
      <c r="Y66" s="3">
        <v>0</v>
      </c>
      <c r="Z66" s="3">
        <v>0</v>
      </c>
      <c r="AA66" s="3">
        <v>0</v>
      </c>
      <c r="AB66" s="3">
        <v>0</v>
      </c>
      <c r="AD66" s="3">
        <v>0</v>
      </c>
      <c r="AE66" s="3">
        <v>0</v>
      </c>
      <c r="AF66" s="3">
        <v>0</v>
      </c>
      <c r="AG66" s="3">
        <v>0</v>
      </c>
      <c r="AH66" s="3">
        <v>0</v>
      </c>
      <c r="AI66" s="3">
        <v>0</v>
      </c>
    </row>
    <row r="67" spans="1:35">
      <c r="A67" s="3" t="s">
        <v>90</v>
      </c>
      <c r="B67" s="3">
        <v>1.5951002192089534</v>
      </c>
      <c r="C67" s="3">
        <v>0.11702862943572657</v>
      </c>
      <c r="D67" s="3">
        <v>5</v>
      </c>
      <c r="E67" s="3">
        <v>0.25</v>
      </c>
      <c r="F67" s="3">
        <v>0.5</v>
      </c>
      <c r="G67" s="3">
        <v>0.16666666666666666</v>
      </c>
      <c r="I67" s="3">
        <v>1.3175293653079347</v>
      </c>
      <c r="J67" s="3">
        <v>9.6663929956561603E-2</v>
      </c>
      <c r="K67" s="3">
        <v>3</v>
      </c>
      <c r="L67" s="3">
        <v>0.15</v>
      </c>
      <c r="M67" s="3">
        <v>0.3</v>
      </c>
      <c r="N67" s="3">
        <v>0.33333333333333331</v>
      </c>
      <c r="P67" s="3">
        <v>2.4126295845168877</v>
      </c>
      <c r="Q67" s="3">
        <v>0.17700877362559703</v>
      </c>
      <c r="R67" s="3">
        <v>7</v>
      </c>
      <c r="S67" s="3">
        <v>0.35</v>
      </c>
      <c r="T67" s="3">
        <v>0.7</v>
      </c>
      <c r="U67" s="3">
        <v>0.25</v>
      </c>
      <c r="W67" s="3">
        <v>0.81752936530793474</v>
      </c>
      <c r="X67" s="3">
        <v>5.9980144189870487E-2</v>
      </c>
      <c r="Y67" s="3">
        <v>2</v>
      </c>
      <c r="Z67" s="3">
        <v>0.1</v>
      </c>
      <c r="AA67" s="3">
        <v>0.2</v>
      </c>
      <c r="AB67" s="3">
        <v>0.25</v>
      </c>
      <c r="AD67" s="3">
        <v>2.0050053972270843</v>
      </c>
      <c r="AE67" s="3">
        <v>0.14710237690587558</v>
      </c>
      <c r="AF67" s="3">
        <v>4</v>
      </c>
      <c r="AG67" s="3">
        <v>0.2</v>
      </c>
      <c r="AH67" s="3">
        <v>0.4</v>
      </c>
      <c r="AI67" s="3">
        <v>1</v>
      </c>
    </row>
    <row r="68" spans="1:35">
      <c r="A68" s="3" t="s">
        <v>91</v>
      </c>
      <c r="B68" s="3">
        <v>3.8118527843509713</v>
      </c>
      <c r="C68" s="3">
        <v>0.27966638183059217</v>
      </c>
      <c r="D68" s="3">
        <v>8</v>
      </c>
      <c r="E68" s="3">
        <v>0.4</v>
      </c>
      <c r="F68" s="3">
        <v>0.8</v>
      </c>
      <c r="G68" s="3">
        <v>1</v>
      </c>
      <c r="I68" s="3">
        <v>3.8118527843509713</v>
      </c>
      <c r="J68" s="3">
        <v>0.27966638183059217</v>
      </c>
      <c r="K68" s="3">
        <v>8</v>
      </c>
      <c r="L68" s="3">
        <v>0.4</v>
      </c>
      <c r="M68" s="3">
        <v>0.8</v>
      </c>
      <c r="N68" s="3">
        <v>1</v>
      </c>
      <c r="P68" s="3">
        <v>6.499742312775183</v>
      </c>
      <c r="Q68" s="3">
        <v>0.47687030908108458</v>
      </c>
      <c r="R68" s="3">
        <v>10</v>
      </c>
      <c r="S68" s="3">
        <v>0.5</v>
      </c>
      <c r="T68" s="3">
        <v>0.5</v>
      </c>
      <c r="U68" s="3">
        <v>0.5</v>
      </c>
      <c r="W68" s="3">
        <v>7.323632148363604</v>
      </c>
      <c r="X68" s="3">
        <v>0.53731710552924461</v>
      </c>
      <c r="Y68" s="3">
        <v>12</v>
      </c>
      <c r="Z68" s="3">
        <v>0.6</v>
      </c>
      <c r="AA68" s="3">
        <v>0.6</v>
      </c>
      <c r="AB68" s="3">
        <v>0.5</v>
      </c>
      <c r="AD68" s="3">
        <v>9.1948619739873063</v>
      </c>
      <c r="AE68" s="3">
        <v>0.67460469361608988</v>
      </c>
      <c r="AF68" s="3">
        <v>12</v>
      </c>
      <c r="AG68" s="3">
        <v>0.6</v>
      </c>
      <c r="AH68" s="3">
        <v>0.6</v>
      </c>
      <c r="AI68" s="3">
        <v>1</v>
      </c>
    </row>
    <row r="69" spans="1:35">
      <c r="A69" s="3" t="s">
        <v>92</v>
      </c>
      <c r="B69" s="3">
        <v>1.6359351507985416</v>
      </c>
      <c r="C69" s="3">
        <v>0.12002458920018647</v>
      </c>
      <c r="D69" s="3">
        <v>4</v>
      </c>
      <c r="E69" s="3">
        <v>0.2</v>
      </c>
      <c r="F69" s="3">
        <v>0.4</v>
      </c>
      <c r="G69" s="3">
        <v>0.5</v>
      </c>
      <c r="I69" s="3">
        <v>1.3154648767857287</v>
      </c>
      <c r="J69" s="3">
        <v>9.6512463447228802E-2</v>
      </c>
      <c r="K69" s="3">
        <v>2</v>
      </c>
      <c r="L69" s="3">
        <v>0.1</v>
      </c>
      <c r="M69" s="3">
        <v>0.2</v>
      </c>
      <c r="N69" s="3">
        <v>1</v>
      </c>
      <c r="P69" s="3">
        <v>1.6759176335524295</v>
      </c>
      <c r="Q69" s="3">
        <v>0.12295800686371455</v>
      </c>
      <c r="R69" s="3">
        <v>3</v>
      </c>
      <c r="S69" s="3">
        <v>0.15</v>
      </c>
      <c r="T69" s="3">
        <v>0.3</v>
      </c>
      <c r="U69" s="3">
        <v>1</v>
      </c>
      <c r="W69" s="3">
        <v>4.7210245755533267</v>
      </c>
      <c r="X69" s="3">
        <v>0.34637010825776421</v>
      </c>
      <c r="Y69" s="3">
        <v>6</v>
      </c>
      <c r="Z69" s="3">
        <v>0.3</v>
      </c>
      <c r="AA69" s="3">
        <v>0.5</v>
      </c>
      <c r="AB69" s="3">
        <v>1</v>
      </c>
      <c r="AD69" s="3">
        <v>4.7354594566750743</v>
      </c>
      <c r="AE69" s="3">
        <v>0.34742916043103994</v>
      </c>
      <c r="AF69" s="3">
        <v>6</v>
      </c>
      <c r="AG69" s="3">
        <v>0.3</v>
      </c>
      <c r="AH69" s="3">
        <v>0.5</v>
      </c>
      <c r="AI69" s="3">
        <v>1</v>
      </c>
    </row>
    <row r="70" spans="1:35">
      <c r="A70" s="3" t="s">
        <v>93</v>
      </c>
      <c r="B70" s="3">
        <v>0.31546487678572871</v>
      </c>
      <c r="C70" s="3">
        <v>2.3144891913846565E-2</v>
      </c>
      <c r="D70" s="3">
        <v>1</v>
      </c>
      <c r="E70" s="3">
        <v>0.05</v>
      </c>
      <c r="F70" s="3">
        <v>0.1</v>
      </c>
      <c r="G70" s="3">
        <v>0.125</v>
      </c>
      <c r="I70" s="3">
        <v>0</v>
      </c>
      <c r="J70" s="3">
        <v>0</v>
      </c>
      <c r="K70" s="3">
        <v>0</v>
      </c>
      <c r="L70" s="3">
        <v>0</v>
      </c>
      <c r="M70" s="3">
        <v>0</v>
      </c>
      <c r="N70" s="3">
        <v>0</v>
      </c>
      <c r="P70" s="3">
        <v>1.6309297535714573</v>
      </c>
      <c r="Q70" s="3">
        <v>0.11965735536107537</v>
      </c>
      <c r="R70" s="3">
        <v>2</v>
      </c>
      <c r="S70" s="3">
        <v>0.1</v>
      </c>
      <c r="T70" s="3">
        <v>0.2</v>
      </c>
      <c r="U70" s="3">
        <v>1</v>
      </c>
      <c r="W70" s="3">
        <v>1.4306765580733931</v>
      </c>
      <c r="X70" s="3">
        <v>0.10496526471558276</v>
      </c>
      <c r="Y70" s="3">
        <v>2</v>
      </c>
      <c r="Z70" s="3">
        <v>0.1</v>
      </c>
      <c r="AA70" s="3">
        <v>0.2</v>
      </c>
      <c r="AB70" s="3">
        <v>1</v>
      </c>
      <c r="AD70" s="3">
        <v>1.5</v>
      </c>
      <c r="AE70" s="3">
        <v>0.11005135730007336</v>
      </c>
      <c r="AF70" s="3">
        <v>2</v>
      </c>
      <c r="AG70" s="3">
        <v>0.1</v>
      </c>
      <c r="AH70" s="3">
        <v>0.2</v>
      </c>
      <c r="AI70" s="3">
        <v>1</v>
      </c>
    </row>
    <row r="71" spans="1:35">
      <c r="A71" s="3" t="s">
        <v>94</v>
      </c>
      <c r="B71" s="3">
        <v>0.62239815965122114</v>
      </c>
      <c r="C71" s="3">
        <v>4.566384150045643E-2</v>
      </c>
      <c r="D71" s="3">
        <v>2</v>
      </c>
      <c r="E71" s="3">
        <v>0.1</v>
      </c>
      <c r="F71" s="3">
        <v>0.2</v>
      </c>
      <c r="G71" s="3">
        <v>0.14285714285714285</v>
      </c>
      <c r="I71" s="3">
        <v>0.60452970310361653</v>
      </c>
      <c r="J71" s="3">
        <v>4.4352876236508916E-2</v>
      </c>
      <c r="K71" s="3">
        <v>2</v>
      </c>
      <c r="L71" s="3">
        <v>0.1</v>
      </c>
      <c r="M71" s="3">
        <v>0.2</v>
      </c>
      <c r="N71" s="3">
        <v>0.125</v>
      </c>
      <c r="P71" s="3">
        <v>4.1521394108193288</v>
      </c>
      <c r="Q71" s="3">
        <v>0.30463238523986269</v>
      </c>
      <c r="R71" s="3">
        <v>7</v>
      </c>
      <c r="S71" s="3">
        <v>0.35</v>
      </c>
      <c r="T71" s="3">
        <v>0.4</v>
      </c>
      <c r="U71" s="3">
        <v>0.5</v>
      </c>
      <c r="W71" s="3">
        <v>5.0002838117202808</v>
      </c>
      <c r="X71" s="3">
        <v>0.36685868024360091</v>
      </c>
      <c r="Y71" s="3">
        <v>7</v>
      </c>
      <c r="Z71" s="3">
        <v>0.35</v>
      </c>
      <c r="AA71" s="3">
        <v>0.4</v>
      </c>
      <c r="AB71" s="3">
        <v>0.5</v>
      </c>
      <c r="AD71" s="3">
        <v>5.0716717421690936</v>
      </c>
      <c r="AE71" s="3">
        <v>0.37209623933742431</v>
      </c>
      <c r="AF71" s="3">
        <v>7</v>
      </c>
      <c r="AG71" s="3">
        <v>0.35</v>
      </c>
      <c r="AH71" s="3">
        <v>0.4</v>
      </c>
      <c r="AI71" s="3">
        <v>0.5</v>
      </c>
    </row>
    <row r="72" spans="1:35">
      <c r="A72" s="3" t="s">
        <v>95</v>
      </c>
      <c r="B72" s="3">
        <v>0</v>
      </c>
      <c r="C72" s="3">
        <v>0</v>
      </c>
      <c r="D72" s="3">
        <v>0</v>
      </c>
      <c r="E72" s="3">
        <v>0</v>
      </c>
      <c r="F72" s="3">
        <v>0</v>
      </c>
      <c r="G72" s="3">
        <v>0</v>
      </c>
      <c r="I72" s="3">
        <v>0</v>
      </c>
      <c r="J72" s="3">
        <v>0</v>
      </c>
      <c r="K72" s="3">
        <v>0</v>
      </c>
      <c r="L72" s="3">
        <v>0</v>
      </c>
      <c r="M72" s="3">
        <v>0</v>
      </c>
      <c r="N72" s="3">
        <v>0</v>
      </c>
      <c r="P72" s="3">
        <v>0</v>
      </c>
      <c r="Q72" s="3">
        <v>0</v>
      </c>
      <c r="R72" s="3">
        <v>0</v>
      </c>
      <c r="S72" s="3">
        <v>0</v>
      </c>
      <c r="T72" s="3">
        <v>0</v>
      </c>
      <c r="U72" s="3">
        <v>0</v>
      </c>
      <c r="W72" s="3">
        <v>0</v>
      </c>
      <c r="X72" s="3">
        <v>0</v>
      </c>
      <c r="Y72" s="3">
        <v>0</v>
      </c>
      <c r="Z72" s="3">
        <v>0</v>
      </c>
      <c r="AA72" s="3">
        <v>0</v>
      </c>
      <c r="AB72" s="3">
        <v>0</v>
      </c>
      <c r="AD72" s="3">
        <v>1</v>
      </c>
      <c r="AE72" s="3">
        <v>7.3367571533382248E-2</v>
      </c>
      <c r="AF72" s="3">
        <v>1</v>
      </c>
      <c r="AG72" s="3">
        <v>0.05</v>
      </c>
      <c r="AH72" s="3">
        <v>0.1</v>
      </c>
      <c r="AI72" s="3">
        <v>1</v>
      </c>
    </row>
    <row r="73" spans="1:35">
      <c r="A73" s="3" t="s">
        <v>96</v>
      </c>
      <c r="B73" s="3">
        <v>0.63092975357145742</v>
      </c>
      <c r="C73" s="3">
        <v>4.628978382769313E-2</v>
      </c>
      <c r="D73" s="3">
        <v>1</v>
      </c>
      <c r="E73" s="3">
        <v>0.05</v>
      </c>
      <c r="F73" s="3">
        <v>0.14285714285714285</v>
      </c>
      <c r="G73" s="3">
        <v>0.5</v>
      </c>
      <c r="I73" s="3">
        <v>0.63092975357145742</v>
      </c>
      <c r="J73" s="3">
        <v>4.628978382769313E-2</v>
      </c>
      <c r="K73" s="3">
        <v>1</v>
      </c>
      <c r="L73" s="3">
        <v>0.05</v>
      </c>
      <c r="M73" s="3">
        <v>0.14285714285714285</v>
      </c>
      <c r="N73" s="3">
        <v>0.5</v>
      </c>
      <c r="P73" s="3">
        <v>0</v>
      </c>
      <c r="Q73" s="3">
        <v>0</v>
      </c>
      <c r="R73" s="3">
        <v>0</v>
      </c>
      <c r="S73" s="3">
        <v>0</v>
      </c>
      <c r="T73" s="3">
        <v>0</v>
      </c>
      <c r="U73" s="3">
        <v>0</v>
      </c>
      <c r="W73" s="3">
        <v>1</v>
      </c>
      <c r="X73" s="3">
        <v>7.3367571533382248E-2</v>
      </c>
      <c r="Y73" s="3">
        <v>1</v>
      </c>
      <c r="Z73" s="3">
        <v>0.05</v>
      </c>
      <c r="AA73" s="3">
        <v>1</v>
      </c>
      <c r="AB73" s="3">
        <v>1</v>
      </c>
      <c r="AD73" s="3">
        <v>1</v>
      </c>
      <c r="AE73" s="3">
        <v>7.3367571533382248E-2</v>
      </c>
      <c r="AF73" s="3">
        <v>1</v>
      </c>
      <c r="AG73" s="3">
        <v>0.05</v>
      </c>
      <c r="AH73" s="3">
        <v>1</v>
      </c>
      <c r="AI73" s="3">
        <v>1</v>
      </c>
    </row>
    <row r="74" spans="1:35" s="1" customFormat="1" ht="21">
      <c r="A74" s="4" t="s">
        <v>218</v>
      </c>
    </row>
    <row r="75" spans="1:35" s="5" customFormat="1">
      <c r="A75" s="5" t="s">
        <v>97</v>
      </c>
      <c r="B75" s="5">
        <v>3.961410822038439</v>
      </c>
      <c r="C75" s="5">
        <v>0.2906390918590197</v>
      </c>
      <c r="D75" s="5">
        <v>6</v>
      </c>
      <c r="E75" s="5">
        <v>0.3</v>
      </c>
      <c r="F75" s="5">
        <v>0.3</v>
      </c>
      <c r="G75" s="5">
        <v>0.5</v>
      </c>
      <c r="I75" s="5">
        <v>3</v>
      </c>
      <c r="J75" s="5">
        <v>0.22010271460014671</v>
      </c>
      <c r="K75" s="5">
        <v>2</v>
      </c>
      <c r="L75" s="5">
        <v>0.1</v>
      </c>
      <c r="M75" s="5">
        <v>0.1</v>
      </c>
      <c r="N75" s="5">
        <v>1</v>
      </c>
      <c r="P75" s="5">
        <v>7.3706942745970006</v>
      </c>
      <c r="Q75" s="5">
        <v>0.54076993944218632</v>
      </c>
      <c r="R75" s="5">
        <v>13</v>
      </c>
      <c r="S75" s="5">
        <v>0.65</v>
      </c>
      <c r="T75" s="5">
        <v>0.7</v>
      </c>
      <c r="U75" s="5">
        <v>1</v>
      </c>
      <c r="W75" s="5">
        <v>4.543559338088345</v>
      </c>
      <c r="X75" s="5">
        <v>0.33334991475336351</v>
      </c>
      <c r="Y75" s="5">
        <v>10</v>
      </c>
      <c r="Z75" s="5">
        <v>0.5</v>
      </c>
      <c r="AA75" s="5">
        <v>1</v>
      </c>
      <c r="AB75" s="5">
        <v>1</v>
      </c>
      <c r="AD75" s="5">
        <v>4.543559338088345</v>
      </c>
      <c r="AE75" s="5">
        <v>0.33334991475336351</v>
      </c>
      <c r="AF75" s="5">
        <v>10</v>
      </c>
      <c r="AG75" s="5">
        <v>0.5</v>
      </c>
      <c r="AH75" s="5">
        <v>1</v>
      </c>
      <c r="AI75" s="5">
        <v>1</v>
      </c>
    </row>
    <row r="76" spans="1:35" s="5" customFormat="1">
      <c r="A76" s="5" t="s">
        <v>98</v>
      </c>
      <c r="B76" s="5">
        <v>6.1729504361368948</v>
      </c>
      <c r="C76" s="5">
        <v>0.45289438269529675</v>
      </c>
      <c r="D76" s="5">
        <v>10</v>
      </c>
      <c r="E76" s="5">
        <v>0.5</v>
      </c>
      <c r="F76" s="5">
        <v>0.6</v>
      </c>
      <c r="G76" s="5">
        <v>1</v>
      </c>
      <c r="I76" s="5">
        <v>7.3672671781551289</v>
      </c>
      <c r="J76" s="5">
        <v>0.54051850169883553</v>
      </c>
      <c r="K76" s="5">
        <v>10</v>
      </c>
      <c r="L76" s="5">
        <v>0.5</v>
      </c>
      <c r="M76" s="5">
        <v>0.6</v>
      </c>
      <c r="N76" s="5">
        <v>1</v>
      </c>
      <c r="P76" s="5">
        <v>0</v>
      </c>
      <c r="Q76" s="5">
        <v>0</v>
      </c>
      <c r="R76" s="5">
        <v>0</v>
      </c>
      <c r="S76" s="5">
        <v>0</v>
      </c>
      <c r="T76" s="5">
        <v>0</v>
      </c>
      <c r="U76" s="5">
        <v>0</v>
      </c>
      <c r="W76" s="5">
        <v>4.8927892607143724</v>
      </c>
      <c r="X76" s="5">
        <v>0.35897206608322613</v>
      </c>
      <c r="Y76" s="5">
        <v>4</v>
      </c>
      <c r="Z76" s="5">
        <v>0.2</v>
      </c>
      <c r="AA76" s="5">
        <v>1</v>
      </c>
      <c r="AB76" s="5">
        <v>1</v>
      </c>
      <c r="AD76" s="5">
        <v>6.3927892607143724</v>
      </c>
      <c r="AE76" s="5">
        <v>0.4690234233832995</v>
      </c>
      <c r="AF76" s="5">
        <v>6</v>
      </c>
      <c r="AG76" s="5">
        <v>0.3</v>
      </c>
      <c r="AH76" s="5">
        <v>1</v>
      </c>
      <c r="AI76" s="5">
        <v>1</v>
      </c>
    </row>
    <row r="77" spans="1:35" s="5" customFormat="1">
      <c r="A77" s="5" t="s">
        <v>99</v>
      </c>
      <c r="B77" s="5">
        <v>2.9904846203637314</v>
      </c>
      <c r="C77" s="5">
        <v>0.21940459430401549</v>
      </c>
      <c r="D77" s="5">
        <v>6</v>
      </c>
      <c r="E77" s="5">
        <v>0.3</v>
      </c>
      <c r="F77" s="5">
        <v>0.6</v>
      </c>
      <c r="G77" s="5">
        <v>1</v>
      </c>
      <c r="I77" s="5">
        <v>1.6309297535714573</v>
      </c>
      <c r="J77" s="5">
        <v>0.11965735536107537</v>
      </c>
      <c r="K77" s="5">
        <v>2</v>
      </c>
      <c r="L77" s="5">
        <v>0.1</v>
      </c>
      <c r="M77" s="5">
        <v>0.2</v>
      </c>
      <c r="N77" s="5">
        <v>1</v>
      </c>
      <c r="P77" s="5">
        <v>3.0070698857492903</v>
      </c>
      <c r="Q77" s="5">
        <v>0.22062141494859061</v>
      </c>
      <c r="R77" s="5">
        <v>6</v>
      </c>
      <c r="S77" s="5">
        <v>0.3</v>
      </c>
      <c r="T77" s="5">
        <v>0.6</v>
      </c>
      <c r="U77" s="5">
        <v>1</v>
      </c>
      <c r="W77" s="5">
        <v>3.2544945117704578</v>
      </c>
      <c r="X77" s="5">
        <v>0.23877435889731896</v>
      </c>
      <c r="Y77" s="5">
        <v>8</v>
      </c>
      <c r="Z77" s="5">
        <v>0.4</v>
      </c>
      <c r="AA77" s="5">
        <v>0.8</v>
      </c>
      <c r="AB77" s="5">
        <v>0.5</v>
      </c>
      <c r="AD77" s="5">
        <v>2.0585248711282924</v>
      </c>
      <c r="AE77" s="5">
        <v>0.15102897073575144</v>
      </c>
      <c r="AF77" s="5">
        <v>4</v>
      </c>
      <c r="AG77" s="5">
        <v>0.2</v>
      </c>
      <c r="AH77" s="5">
        <v>0.4</v>
      </c>
      <c r="AI77" s="5">
        <v>1</v>
      </c>
    </row>
    <row r="78" spans="1:35" s="5" customFormat="1">
      <c r="A78" s="5" t="s">
        <v>100</v>
      </c>
      <c r="B78" s="5">
        <v>7.5237249622042253</v>
      </c>
      <c r="C78" s="5">
        <v>0.55199742936201213</v>
      </c>
      <c r="D78" s="5">
        <v>12</v>
      </c>
      <c r="E78" s="5">
        <v>0.6</v>
      </c>
      <c r="F78" s="5">
        <v>0.6</v>
      </c>
      <c r="G78" s="5">
        <v>0.5</v>
      </c>
      <c r="I78" s="5">
        <v>7.4676042876050568</v>
      </c>
      <c r="J78" s="5">
        <v>0.54787999175385593</v>
      </c>
      <c r="K78" s="5">
        <v>10</v>
      </c>
      <c r="L78" s="5">
        <v>0.5</v>
      </c>
      <c r="M78" s="5">
        <v>0.5</v>
      </c>
      <c r="N78" s="5">
        <v>1</v>
      </c>
      <c r="P78" s="5">
        <v>3</v>
      </c>
      <c r="Q78" s="5">
        <v>0.22010271460014671</v>
      </c>
      <c r="R78" s="5">
        <v>2</v>
      </c>
      <c r="S78" s="5">
        <v>0.1</v>
      </c>
      <c r="T78" s="5">
        <v>0.1</v>
      </c>
      <c r="U78" s="5">
        <v>1</v>
      </c>
      <c r="W78" s="5">
        <v>13.630678014265039</v>
      </c>
      <c r="X78" s="5">
        <v>1.0000497442600909</v>
      </c>
      <c r="Y78" s="5">
        <v>20</v>
      </c>
      <c r="Z78" s="5">
        <v>1</v>
      </c>
      <c r="AA78" s="5">
        <v>1</v>
      </c>
      <c r="AB78" s="5">
        <v>1</v>
      </c>
      <c r="AD78" s="5">
        <v>13.630678014265039</v>
      </c>
      <c r="AE78" s="5">
        <v>1.0000497442600909</v>
      </c>
      <c r="AF78" s="5">
        <v>20</v>
      </c>
      <c r="AG78" s="5">
        <v>1</v>
      </c>
      <c r="AH78" s="5">
        <v>1</v>
      </c>
      <c r="AI78" s="5">
        <v>1</v>
      </c>
    </row>
    <row r="79" spans="1:35" s="5" customFormat="1">
      <c r="A79" s="5" t="s">
        <v>101</v>
      </c>
      <c r="B79" s="5">
        <v>0.90308998699194354</v>
      </c>
      <c r="C79" s="5">
        <v>6.6257519221712649E-2</v>
      </c>
      <c r="D79" s="5">
        <v>2</v>
      </c>
      <c r="E79" s="5">
        <v>0.1</v>
      </c>
      <c r="F79" s="5">
        <v>0.1</v>
      </c>
      <c r="G79" s="5">
        <v>0.1111111111111111</v>
      </c>
      <c r="I79" s="5">
        <v>13.630678014265039</v>
      </c>
      <c r="J79" s="5">
        <v>1.0000497442600909</v>
      </c>
      <c r="K79" s="5">
        <v>20</v>
      </c>
      <c r="L79" s="5">
        <v>1</v>
      </c>
      <c r="M79" s="5">
        <v>1</v>
      </c>
      <c r="N79" s="5">
        <v>1</v>
      </c>
      <c r="P79" s="5">
        <v>13.630678014265039</v>
      </c>
      <c r="Q79" s="5">
        <v>1.0000497442600909</v>
      </c>
      <c r="R79" s="5">
        <v>20</v>
      </c>
      <c r="S79" s="5">
        <v>1</v>
      </c>
      <c r="T79" s="5">
        <v>1</v>
      </c>
      <c r="U79" s="5">
        <v>1</v>
      </c>
      <c r="W79" s="5">
        <v>13.630678014265039</v>
      </c>
      <c r="X79" s="5">
        <v>1.0000497442600909</v>
      </c>
      <c r="Y79" s="5">
        <v>20</v>
      </c>
      <c r="Z79" s="5">
        <v>1</v>
      </c>
      <c r="AA79" s="5">
        <v>1</v>
      </c>
      <c r="AB79" s="5">
        <v>1</v>
      </c>
      <c r="AD79" s="5">
        <v>13.630678014265039</v>
      </c>
      <c r="AE79" s="5">
        <v>1.0000497442600909</v>
      </c>
      <c r="AF79" s="5">
        <v>20</v>
      </c>
      <c r="AG79" s="5">
        <v>1</v>
      </c>
      <c r="AH79" s="5">
        <v>1</v>
      </c>
      <c r="AI79" s="5">
        <v>1</v>
      </c>
    </row>
    <row r="80" spans="1:35" s="5" customFormat="1">
      <c r="A80" s="5" t="s">
        <v>102</v>
      </c>
      <c r="B80" s="5">
        <v>7.8108954393875685</v>
      </c>
      <c r="C80" s="5">
        <v>0.57306642988903655</v>
      </c>
      <c r="D80" s="5">
        <v>10</v>
      </c>
      <c r="E80" s="5">
        <v>0.5</v>
      </c>
      <c r="F80" s="5">
        <v>0.5</v>
      </c>
      <c r="G80" s="5">
        <v>1</v>
      </c>
      <c r="I80" s="5">
        <v>3</v>
      </c>
      <c r="J80" s="5">
        <v>0.22010271460014671</v>
      </c>
      <c r="K80" s="5">
        <v>2</v>
      </c>
      <c r="L80" s="5">
        <v>0.1</v>
      </c>
      <c r="M80" s="5">
        <v>0.1</v>
      </c>
      <c r="N80" s="5">
        <v>1</v>
      </c>
      <c r="P80" s="5">
        <v>10.557699109586927</v>
      </c>
      <c r="Q80" s="5">
        <v>0.77459274465054484</v>
      </c>
      <c r="R80" s="5">
        <v>16</v>
      </c>
      <c r="S80" s="5">
        <v>0.8</v>
      </c>
      <c r="T80" s="5">
        <v>0.9</v>
      </c>
      <c r="U80" s="5">
        <v>1</v>
      </c>
      <c r="W80" s="5">
        <v>11.471453861091195</v>
      </c>
      <c r="X80" s="5">
        <v>0.84163271174550214</v>
      </c>
      <c r="Y80" s="5">
        <v>16</v>
      </c>
      <c r="Z80" s="5">
        <v>0.8</v>
      </c>
      <c r="AA80" s="5">
        <v>0.8</v>
      </c>
      <c r="AB80" s="5">
        <v>1</v>
      </c>
      <c r="AD80" s="5">
        <v>10.870694274597001</v>
      </c>
      <c r="AE80" s="5">
        <v>0.79755643980902424</v>
      </c>
      <c r="AF80" s="5">
        <v>16</v>
      </c>
      <c r="AG80" s="5">
        <v>0.8</v>
      </c>
      <c r="AH80" s="5">
        <v>0.8</v>
      </c>
      <c r="AI80" s="5">
        <v>1</v>
      </c>
    </row>
    <row r="81" spans="1:35" s="5" customFormat="1">
      <c r="A81" s="5" t="s">
        <v>103</v>
      </c>
      <c r="B81" s="5">
        <v>3.6343633289973147</v>
      </c>
      <c r="C81" s="5">
        <v>0.2666444115185117</v>
      </c>
      <c r="D81" s="5">
        <v>4</v>
      </c>
      <c r="E81" s="5">
        <v>0.2</v>
      </c>
      <c r="F81" s="5">
        <v>0.3</v>
      </c>
      <c r="G81" s="5">
        <v>1</v>
      </c>
      <c r="I81" s="5">
        <v>0.31546487678572871</v>
      </c>
      <c r="J81" s="5">
        <v>2.3144891913846565E-2</v>
      </c>
      <c r="K81" s="5">
        <v>1</v>
      </c>
      <c r="L81" s="5">
        <v>0.05</v>
      </c>
      <c r="M81" s="5">
        <v>0.1</v>
      </c>
      <c r="N81" s="5">
        <v>0.125</v>
      </c>
      <c r="P81" s="5">
        <v>12.338648340044859</v>
      </c>
      <c r="Q81" s="5">
        <v>0.9052566647134892</v>
      </c>
      <c r="R81" s="5">
        <v>18</v>
      </c>
      <c r="S81" s="5">
        <v>0.9</v>
      </c>
      <c r="T81" s="5">
        <v>0.9</v>
      </c>
      <c r="U81" s="5">
        <v>1</v>
      </c>
      <c r="W81" s="5">
        <v>8.1630737266599791</v>
      </c>
      <c r="X81" s="5">
        <v>0.5989048955729992</v>
      </c>
      <c r="Y81" s="5">
        <v>10</v>
      </c>
      <c r="Z81" s="5">
        <v>0.5</v>
      </c>
      <c r="AA81" s="5">
        <v>0.5</v>
      </c>
      <c r="AB81" s="5">
        <v>1</v>
      </c>
      <c r="AD81" s="5">
        <v>6.3927892607143724</v>
      </c>
      <c r="AE81" s="5">
        <v>0.4690234233832995</v>
      </c>
      <c r="AF81" s="5">
        <v>6</v>
      </c>
      <c r="AG81" s="5">
        <v>0.3</v>
      </c>
      <c r="AH81" s="5">
        <v>0.3</v>
      </c>
      <c r="AI81" s="5">
        <v>1</v>
      </c>
    </row>
    <row r="82" spans="1:35" s="5" customFormat="1">
      <c r="A82" s="5" t="s">
        <v>105</v>
      </c>
      <c r="B82" s="5">
        <v>1.1309297535714573</v>
      </c>
      <c r="C82" s="5">
        <v>8.2973569594384247E-2</v>
      </c>
      <c r="D82" s="5">
        <v>2</v>
      </c>
      <c r="E82" s="5">
        <v>0.1</v>
      </c>
      <c r="F82" s="5">
        <v>0.2</v>
      </c>
      <c r="G82" s="5">
        <v>0.5</v>
      </c>
      <c r="I82" s="5">
        <v>12.684283383907852</v>
      </c>
      <c r="J82" s="5">
        <v>0.93061506851855103</v>
      </c>
      <c r="K82" s="5">
        <v>18</v>
      </c>
      <c r="L82" s="5">
        <v>0.9</v>
      </c>
      <c r="M82" s="5">
        <v>0.9</v>
      </c>
      <c r="N82" s="5">
        <v>1</v>
      </c>
      <c r="P82" s="5">
        <v>13.630678014265039</v>
      </c>
      <c r="Q82" s="5">
        <v>1.0000497442600909</v>
      </c>
      <c r="R82" s="5">
        <v>20</v>
      </c>
      <c r="S82" s="5">
        <v>1</v>
      </c>
      <c r="T82" s="5">
        <v>1</v>
      </c>
      <c r="U82" s="5">
        <v>1</v>
      </c>
      <c r="W82" s="5">
        <v>13.630678014265039</v>
      </c>
      <c r="X82" s="5">
        <v>1.0000497442600909</v>
      </c>
      <c r="Y82" s="5">
        <v>20</v>
      </c>
      <c r="Z82" s="5">
        <v>1</v>
      </c>
      <c r="AA82" s="5">
        <v>1</v>
      </c>
      <c r="AB82" s="5">
        <v>1</v>
      </c>
      <c r="AD82" s="5">
        <v>13.630678014265039</v>
      </c>
      <c r="AE82" s="5">
        <v>1.0000497442600909</v>
      </c>
      <c r="AF82" s="5">
        <v>20</v>
      </c>
      <c r="AG82" s="5">
        <v>1</v>
      </c>
      <c r="AH82" s="5">
        <v>1</v>
      </c>
      <c r="AI82" s="5">
        <v>1</v>
      </c>
    </row>
    <row r="83" spans="1:35" s="5" customFormat="1">
      <c r="A83" s="5" t="s">
        <v>106</v>
      </c>
      <c r="B83" s="5">
        <v>9.8386483400448572</v>
      </c>
      <c r="C83" s="5">
        <v>0.72183773588003353</v>
      </c>
      <c r="D83" s="5">
        <v>14</v>
      </c>
      <c r="E83" s="5">
        <v>0.7</v>
      </c>
      <c r="F83" s="5">
        <v>0.7</v>
      </c>
      <c r="G83" s="5">
        <v>1</v>
      </c>
      <c r="I83" s="5">
        <v>9.6742403448550967</v>
      </c>
      <c r="J83" s="5">
        <v>0.70977552053228876</v>
      </c>
      <c r="K83" s="5">
        <v>14</v>
      </c>
      <c r="L83" s="5">
        <v>0.7</v>
      </c>
      <c r="M83" s="5">
        <v>0.7</v>
      </c>
      <c r="N83" s="5">
        <v>1</v>
      </c>
      <c r="P83" s="5">
        <v>13.630678014265039</v>
      </c>
      <c r="Q83" s="5">
        <v>1.0000497442600909</v>
      </c>
      <c r="R83" s="5">
        <v>20</v>
      </c>
      <c r="S83" s="5">
        <v>1</v>
      </c>
      <c r="T83" s="5">
        <v>1</v>
      </c>
      <c r="U83" s="5">
        <v>1</v>
      </c>
      <c r="W83" s="5">
        <v>13.630678014265039</v>
      </c>
      <c r="X83" s="5">
        <v>1.0000497442600909</v>
      </c>
      <c r="Y83" s="5">
        <v>20</v>
      </c>
      <c r="Z83" s="5">
        <v>1</v>
      </c>
      <c r="AA83" s="5">
        <v>1</v>
      </c>
      <c r="AB83" s="5">
        <v>1</v>
      </c>
      <c r="AD83" s="5">
        <v>13.630678014265039</v>
      </c>
      <c r="AE83" s="5">
        <v>1.0000497442600909</v>
      </c>
      <c r="AF83" s="5">
        <v>20</v>
      </c>
      <c r="AG83" s="5">
        <v>1</v>
      </c>
      <c r="AH83" s="5">
        <v>1</v>
      </c>
      <c r="AI83" s="5">
        <v>1</v>
      </c>
    </row>
    <row r="84" spans="1:35" s="5" customFormat="1">
      <c r="A84" s="5" t="s">
        <v>107</v>
      </c>
      <c r="B84" s="5">
        <v>8.1185480952185873</v>
      </c>
      <c r="C84" s="5">
        <v>0.59563815812315379</v>
      </c>
      <c r="D84" s="5">
        <v>11</v>
      </c>
      <c r="E84" s="5">
        <v>0.55000000000000004</v>
      </c>
      <c r="F84" s="5">
        <v>0.6</v>
      </c>
      <c r="G84" s="5">
        <v>1</v>
      </c>
      <c r="I84" s="5">
        <v>11.338648340044859</v>
      </c>
      <c r="J84" s="5">
        <v>0.83188909318010695</v>
      </c>
      <c r="K84" s="5">
        <v>14</v>
      </c>
      <c r="L84" s="5">
        <v>0.7</v>
      </c>
      <c r="M84" s="5">
        <v>0.8</v>
      </c>
      <c r="N84" s="5">
        <v>1</v>
      </c>
      <c r="P84" s="5">
        <v>11.781193396915908</v>
      </c>
      <c r="Q84" s="5">
        <v>0.86435754929683839</v>
      </c>
      <c r="R84" s="5">
        <v>16</v>
      </c>
      <c r="S84" s="5">
        <v>0.8</v>
      </c>
      <c r="T84" s="5">
        <v>0.8</v>
      </c>
      <c r="U84" s="5">
        <v>1</v>
      </c>
      <c r="W84" s="5">
        <v>12.727588027273095</v>
      </c>
      <c r="X84" s="5">
        <v>0.93379222503837811</v>
      </c>
      <c r="Y84" s="5">
        <v>18</v>
      </c>
      <c r="Z84" s="5">
        <v>0.9</v>
      </c>
      <c r="AA84" s="5">
        <v>0.9</v>
      </c>
      <c r="AB84" s="5">
        <v>1</v>
      </c>
      <c r="AD84" s="5">
        <v>13.630678014265039</v>
      </c>
      <c r="AE84" s="5">
        <v>1.0000497442600909</v>
      </c>
      <c r="AF84" s="5">
        <v>20</v>
      </c>
      <c r="AG84" s="5">
        <v>1</v>
      </c>
      <c r="AH84" s="5">
        <v>1</v>
      </c>
      <c r="AI84" s="5">
        <v>1</v>
      </c>
    </row>
    <row r="85" spans="1:35" s="5" customFormat="1">
      <c r="A85" s="5" t="s">
        <v>108</v>
      </c>
      <c r="B85" s="5">
        <v>7.6035319035373341</v>
      </c>
      <c r="C85" s="5">
        <v>0.55785267083912937</v>
      </c>
      <c r="D85" s="5">
        <v>11</v>
      </c>
      <c r="E85" s="5">
        <v>0.55000000000000004</v>
      </c>
      <c r="F85" s="5">
        <v>0.6</v>
      </c>
      <c r="G85" s="5">
        <v>1</v>
      </c>
      <c r="I85" s="5">
        <v>7.8688185071221213</v>
      </c>
      <c r="J85" s="5">
        <v>0.57731610470448425</v>
      </c>
      <c r="K85" s="5">
        <v>15</v>
      </c>
      <c r="L85" s="5">
        <v>0.75</v>
      </c>
      <c r="M85" s="5">
        <v>0.8</v>
      </c>
      <c r="N85" s="5">
        <v>0.5</v>
      </c>
      <c r="P85" s="5">
        <v>13.630678014265039</v>
      </c>
      <c r="Q85" s="5">
        <v>1.0000497442600909</v>
      </c>
      <c r="R85" s="5">
        <v>20</v>
      </c>
      <c r="S85" s="5">
        <v>1</v>
      </c>
      <c r="T85" s="5">
        <v>1</v>
      </c>
      <c r="U85" s="5">
        <v>1</v>
      </c>
      <c r="W85" s="5">
        <v>13.630678014265039</v>
      </c>
      <c r="X85" s="5">
        <v>1.0000497442600909</v>
      </c>
      <c r="Y85" s="5">
        <v>20</v>
      </c>
      <c r="Z85" s="5">
        <v>1</v>
      </c>
      <c r="AA85" s="5">
        <v>1</v>
      </c>
      <c r="AB85" s="5">
        <v>1</v>
      </c>
      <c r="AD85" s="5">
        <v>13.630678014265039</v>
      </c>
      <c r="AE85" s="5">
        <v>1.0000497442600909</v>
      </c>
      <c r="AF85" s="5">
        <v>20</v>
      </c>
      <c r="AG85" s="5">
        <v>1</v>
      </c>
      <c r="AH85" s="5">
        <v>1</v>
      </c>
      <c r="AI85" s="5">
        <v>1</v>
      </c>
    </row>
    <row r="86" spans="1:35" s="5" customFormat="1">
      <c r="A86" s="5" t="s">
        <v>109</v>
      </c>
      <c r="B86" s="5">
        <v>3.2411842268676847</v>
      </c>
      <c r="C86" s="5">
        <v>0.23779781561758506</v>
      </c>
      <c r="D86" s="5">
        <v>6</v>
      </c>
      <c r="E86" s="5">
        <v>0.3</v>
      </c>
      <c r="F86" s="5">
        <v>0.5</v>
      </c>
      <c r="G86" s="5">
        <v>1</v>
      </c>
      <c r="I86" s="5">
        <v>4.672517224404892</v>
      </c>
      <c r="J86" s="5">
        <v>0.34281124170248656</v>
      </c>
      <c r="K86" s="5">
        <v>7</v>
      </c>
      <c r="L86" s="5">
        <v>0.35</v>
      </c>
      <c r="M86" s="5">
        <v>0.5</v>
      </c>
      <c r="N86" s="5">
        <v>1</v>
      </c>
      <c r="P86" s="5">
        <v>13.630678014265039</v>
      </c>
      <c r="Q86" s="5">
        <v>1.0000497442600909</v>
      </c>
      <c r="R86" s="5">
        <v>20</v>
      </c>
      <c r="S86" s="5">
        <v>1</v>
      </c>
      <c r="T86" s="5">
        <v>1</v>
      </c>
      <c r="U86" s="5">
        <v>1</v>
      </c>
      <c r="W86" s="5">
        <v>13.630678014265039</v>
      </c>
      <c r="X86" s="5">
        <v>1.0000497442600909</v>
      </c>
      <c r="Y86" s="5">
        <v>20</v>
      </c>
      <c r="Z86" s="5">
        <v>1</v>
      </c>
      <c r="AA86" s="5">
        <v>1</v>
      </c>
      <c r="AB86" s="5">
        <v>1</v>
      </c>
      <c r="AD86" s="5">
        <v>13.630678014265039</v>
      </c>
      <c r="AE86" s="5">
        <v>1.0000497442600909</v>
      </c>
      <c r="AF86" s="5">
        <v>20</v>
      </c>
      <c r="AG86" s="5">
        <v>1</v>
      </c>
      <c r="AH86" s="5">
        <v>1</v>
      </c>
      <c r="AI86" s="5">
        <v>1</v>
      </c>
    </row>
    <row r="87" spans="1:35" s="5" customFormat="1">
      <c r="A87" s="5" t="s">
        <v>110</v>
      </c>
      <c r="B87" s="5">
        <v>8.6584586960811194</v>
      </c>
      <c r="C87" s="5">
        <v>0.63525008775356706</v>
      </c>
      <c r="D87" s="5">
        <v>12</v>
      </c>
      <c r="E87" s="5">
        <v>0.6</v>
      </c>
      <c r="F87" s="5">
        <v>0.7</v>
      </c>
      <c r="G87" s="5">
        <v>1</v>
      </c>
      <c r="I87" s="5">
        <v>8.6584586960811194</v>
      </c>
      <c r="J87" s="5">
        <v>0.63525008775356706</v>
      </c>
      <c r="K87" s="5">
        <v>12</v>
      </c>
      <c r="L87" s="5">
        <v>0.6</v>
      </c>
      <c r="M87" s="5">
        <v>0.7</v>
      </c>
      <c r="N87" s="5">
        <v>1</v>
      </c>
      <c r="P87" s="5">
        <v>7.4388438296512671</v>
      </c>
      <c r="Q87" s="5">
        <v>0.5457699067975984</v>
      </c>
      <c r="R87" s="5">
        <v>14</v>
      </c>
      <c r="S87" s="5">
        <v>0.7</v>
      </c>
      <c r="T87" s="5">
        <v>0.9</v>
      </c>
      <c r="U87" s="5">
        <v>1</v>
      </c>
      <c r="W87" s="5">
        <v>6.0749507719330218</v>
      </c>
      <c r="X87" s="5">
        <v>0.44570438532157164</v>
      </c>
      <c r="Y87" s="5">
        <v>12</v>
      </c>
      <c r="Z87" s="5">
        <v>0.6</v>
      </c>
      <c r="AA87" s="5">
        <v>0.9</v>
      </c>
      <c r="AB87" s="5">
        <v>1</v>
      </c>
      <c r="AD87" s="5">
        <v>7.4874842566698767</v>
      </c>
      <c r="AE87" s="5">
        <v>0.54933853680630051</v>
      </c>
      <c r="AF87" s="5">
        <v>12</v>
      </c>
      <c r="AG87" s="5">
        <v>0.6</v>
      </c>
      <c r="AH87" s="5">
        <v>0.9</v>
      </c>
      <c r="AI87" s="5">
        <v>1</v>
      </c>
    </row>
    <row r="88" spans="1:35" s="5" customFormat="1">
      <c r="A88" s="5" t="s">
        <v>111</v>
      </c>
      <c r="B88" s="5">
        <v>4.8927892607143724</v>
      </c>
      <c r="C88" s="5">
        <v>0.35897206608322613</v>
      </c>
      <c r="D88" s="5">
        <v>4</v>
      </c>
      <c r="E88" s="5">
        <v>0.2</v>
      </c>
      <c r="F88" s="5">
        <v>1</v>
      </c>
      <c r="G88" s="5">
        <v>1</v>
      </c>
      <c r="I88" s="5">
        <v>4.8927892607143724</v>
      </c>
      <c r="J88" s="5">
        <v>0.35897206608322613</v>
      </c>
      <c r="K88" s="5">
        <v>4</v>
      </c>
      <c r="L88" s="5">
        <v>0.2</v>
      </c>
      <c r="M88" s="5">
        <v>1</v>
      </c>
      <c r="N88" s="5">
        <v>1</v>
      </c>
      <c r="P88" s="5">
        <v>4.8927892607143724</v>
      </c>
      <c r="Q88" s="5">
        <v>0.35897206608322613</v>
      </c>
      <c r="R88" s="5">
        <v>4</v>
      </c>
      <c r="S88" s="5">
        <v>0.2</v>
      </c>
      <c r="T88" s="5">
        <v>1</v>
      </c>
      <c r="U88" s="5">
        <v>1</v>
      </c>
      <c r="W88" s="5">
        <v>4.8927892607143724</v>
      </c>
      <c r="X88" s="5">
        <v>0.35897206608322613</v>
      </c>
      <c r="Y88" s="5">
        <v>4</v>
      </c>
      <c r="Z88" s="5">
        <v>0.2</v>
      </c>
      <c r="AA88" s="5">
        <v>1</v>
      </c>
      <c r="AB88" s="5">
        <v>1</v>
      </c>
      <c r="AD88" s="5">
        <v>4.8927892607143724</v>
      </c>
      <c r="AE88" s="5">
        <v>0.35897206608322613</v>
      </c>
      <c r="AF88" s="5">
        <v>4</v>
      </c>
      <c r="AG88" s="5">
        <v>0.2</v>
      </c>
      <c r="AH88" s="5">
        <v>1</v>
      </c>
      <c r="AI88" s="5">
        <v>1</v>
      </c>
    </row>
    <row r="89" spans="1:35" s="5" customFormat="1">
      <c r="A89" s="5" t="s">
        <v>112</v>
      </c>
      <c r="B89" s="5">
        <v>13.630678014265039</v>
      </c>
      <c r="C89" s="5">
        <v>1.0000497442600909</v>
      </c>
      <c r="D89" s="5">
        <v>20</v>
      </c>
      <c r="E89" s="5">
        <v>1</v>
      </c>
      <c r="F89" s="5">
        <v>1</v>
      </c>
      <c r="G89" s="5">
        <v>1</v>
      </c>
      <c r="I89" s="5">
        <v>7.6848189349345519</v>
      </c>
      <c r="J89" s="5">
        <v>0.56381650292990104</v>
      </c>
      <c r="K89" s="5">
        <v>8</v>
      </c>
      <c r="L89" s="5">
        <v>0.4</v>
      </c>
      <c r="M89" s="5">
        <v>0.4</v>
      </c>
      <c r="N89" s="5">
        <v>1</v>
      </c>
      <c r="P89" s="5">
        <v>13.630678014265039</v>
      </c>
      <c r="Q89" s="5">
        <v>1.0000497442600909</v>
      </c>
      <c r="R89" s="5">
        <v>20</v>
      </c>
      <c r="S89" s="5">
        <v>1</v>
      </c>
      <c r="T89" s="5">
        <v>1</v>
      </c>
      <c r="U89" s="5">
        <v>1</v>
      </c>
      <c r="W89" s="5">
        <v>13.630678014265039</v>
      </c>
      <c r="X89" s="5">
        <v>1.0000497442600909</v>
      </c>
      <c r="Y89" s="5">
        <v>20</v>
      </c>
      <c r="Z89" s="5">
        <v>1</v>
      </c>
      <c r="AA89" s="5">
        <v>1</v>
      </c>
      <c r="AB89" s="5">
        <v>1</v>
      </c>
      <c r="AD89" s="5">
        <v>13.630678014265039</v>
      </c>
      <c r="AE89" s="5">
        <v>1.0000497442600909</v>
      </c>
      <c r="AF89" s="5">
        <v>20</v>
      </c>
      <c r="AG89" s="5">
        <v>1</v>
      </c>
      <c r="AH89" s="5">
        <v>1</v>
      </c>
      <c r="AI89" s="5">
        <v>1</v>
      </c>
    </row>
    <row r="90" spans="1:35" s="5" customFormat="1">
      <c r="A90" s="5" t="s">
        <v>113</v>
      </c>
      <c r="B90" s="5">
        <v>6.9467419463475837</v>
      </c>
      <c r="C90" s="5">
        <v>0.50966558667260331</v>
      </c>
      <c r="D90" s="5">
        <v>9</v>
      </c>
      <c r="E90" s="5">
        <v>0.45</v>
      </c>
      <c r="F90" s="5">
        <v>0.6</v>
      </c>
      <c r="G90" s="5">
        <v>1</v>
      </c>
      <c r="I90" s="5">
        <v>13.630678014265039</v>
      </c>
      <c r="J90" s="5">
        <v>1.0000497442600909</v>
      </c>
      <c r="K90" s="5">
        <v>20</v>
      </c>
      <c r="L90" s="5">
        <v>1</v>
      </c>
      <c r="M90" s="5">
        <v>1</v>
      </c>
      <c r="N90" s="5">
        <v>1</v>
      </c>
      <c r="P90" s="5">
        <v>13.630678014265039</v>
      </c>
      <c r="Q90" s="5">
        <v>1.0000497442600909</v>
      </c>
      <c r="R90" s="5">
        <v>20</v>
      </c>
      <c r="S90" s="5">
        <v>1</v>
      </c>
      <c r="T90" s="5">
        <v>1</v>
      </c>
      <c r="U90" s="5">
        <v>1</v>
      </c>
      <c r="W90" s="5">
        <v>13.630678014265039</v>
      </c>
      <c r="X90" s="5">
        <v>1.0000497442600909</v>
      </c>
      <c r="Y90" s="5">
        <v>20</v>
      </c>
      <c r="Z90" s="5">
        <v>1</v>
      </c>
      <c r="AA90" s="5">
        <v>1</v>
      </c>
      <c r="AB90" s="5">
        <v>1</v>
      </c>
      <c r="AD90" s="5">
        <v>13.630678014265039</v>
      </c>
      <c r="AE90" s="5">
        <v>1.0000497442600909</v>
      </c>
      <c r="AF90" s="5">
        <v>20</v>
      </c>
      <c r="AG90" s="5">
        <v>1</v>
      </c>
      <c r="AH90" s="5">
        <v>1</v>
      </c>
      <c r="AI90" s="5">
        <v>1</v>
      </c>
    </row>
    <row r="91" spans="1:35" s="5" customFormat="1">
      <c r="A91" s="5" t="s">
        <v>36</v>
      </c>
      <c r="B91" s="5">
        <v>3.3333333333333335</v>
      </c>
      <c r="C91" s="5">
        <v>0.24455857177794083</v>
      </c>
      <c r="D91" s="5">
        <v>3</v>
      </c>
      <c r="E91" s="5">
        <v>0.15</v>
      </c>
      <c r="F91" s="5">
        <v>0.2</v>
      </c>
      <c r="G91" s="5">
        <v>1</v>
      </c>
      <c r="I91" s="5">
        <v>8.4014980312373453</v>
      </c>
      <c r="J91" s="5">
        <v>0.61639750779437597</v>
      </c>
      <c r="K91" s="5">
        <v>14</v>
      </c>
      <c r="L91" s="5">
        <v>0.7</v>
      </c>
      <c r="M91" s="5">
        <v>0.7</v>
      </c>
      <c r="N91" s="5">
        <v>0.5</v>
      </c>
      <c r="P91" s="5">
        <v>13.630678014265039</v>
      </c>
      <c r="Q91" s="5">
        <v>1.0000497442600909</v>
      </c>
      <c r="R91" s="5">
        <v>20</v>
      </c>
      <c r="S91" s="5">
        <v>1</v>
      </c>
      <c r="T91" s="5">
        <v>1</v>
      </c>
      <c r="U91" s="5">
        <v>1</v>
      </c>
      <c r="W91" s="5">
        <v>13.630678014265039</v>
      </c>
      <c r="X91" s="5">
        <v>1.0000497442600909</v>
      </c>
      <c r="Y91" s="5">
        <v>20</v>
      </c>
      <c r="Z91" s="5">
        <v>1</v>
      </c>
      <c r="AA91" s="5">
        <v>1</v>
      </c>
      <c r="AB91" s="5">
        <v>1</v>
      </c>
      <c r="AD91" s="5">
        <v>13.630678014265039</v>
      </c>
      <c r="AE91" s="5">
        <v>1.0000497442600909</v>
      </c>
      <c r="AF91" s="5">
        <v>20</v>
      </c>
      <c r="AG91" s="5">
        <v>1</v>
      </c>
      <c r="AH91" s="5">
        <v>1</v>
      </c>
      <c r="AI91" s="5">
        <v>1</v>
      </c>
    </row>
    <row r="92" spans="1:35" s="5" customFormat="1">
      <c r="A92" s="5" t="s">
        <v>114</v>
      </c>
      <c r="B92" s="5">
        <v>13.630678014265039</v>
      </c>
      <c r="C92" s="5">
        <v>1.0000497442600909</v>
      </c>
      <c r="D92" s="5">
        <v>20</v>
      </c>
      <c r="E92" s="5">
        <v>1</v>
      </c>
      <c r="F92" s="5">
        <v>1</v>
      </c>
      <c r="G92" s="5">
        <v>1</v>
      </c>
      <c r="I92" s="5">
        <v>13.630678014265039</v>
      </c>
      <c r="J92" s="5">
        <v>1.0000497442600909</v>
      </c>
      <c r="K92" s="5">
        <v>20</v>
      </c>
      <c r="L92" s="5">
        <v>1</v>
      </c>
      <c r="M92" s="5">
        <v>1</v>
      </c>
      <c r="N92" s="5">
        <v>1</v>
      </c>
      <c r="P92" s="5">
        <v>13.630678014265039</v>
      </c>
      <c r="Q92" s="5">
        <v>1.0000497442600909</v>
      </c>
      <c r="R92" s="5">
        <v>20</v>
      </c>
      <c r="S92" s="5">
        <v>1</v>
      </c>
      <c r="T92" s="5">
        <v>1</v>
      </c>
      <c r="U92" s="5">
        <v>1</v>
      </c>
      <c r="W92" s="5">
        <v>13.630678014265039</v>
      </c>
      <c r="X92" s="5">
        <v>1.0000497442600909</v>
      </c>
      <c r="Y92" s="5">
        <v>20</v>
      </c>
      <c r="Z92" s="5">
        <v>1</v>
      </c>
      <c r="AA92" s="5">
        <v>1</v>
      </c>
      <c r="AB92" s="5">
        <v>1</v>
      </c>
      <c r="AD92" s="5">
        <v>13.630678014265039</v>
      </c>
      <c r="AE92" s="5">
        <v>1.0000497442600909</v>
      </c>
      <c r="AF92" s="5">
        <v>20</v>
      </c>
      <c r="AG92" s="5">
        <v>1</v>
      </c>
      <c r="AH92" s="5">
        <v>1</v>
      </c>
      <c r="AI92" s="5">
        <v>1</v>
      </c>
    </row>
    <row r="93" spans="1:35" s="5" customFormat="1">
      <c r="A93" s="5" t="s">
        <v>115</v>
      </c>
      <c r="B93" s="5">
        <v>1.0686215613240666</v>
      </c>
      <c r="C93" s="5">
        <v>7.8402168842558073E-2</v>
      </c>
      <c r="D93" s="5">
        <v>2</v>
      </c>
      <c r="E93" s="5">
        <v>0.1</v>
      </c>
      <c r="F93" s="5">
        <v>0.1</v>
      </c>
      <c r="G93" s="5">
        <v>0.16666666666666666</v>
      </c>
      <c r="I93" s="5">
        <v>4.1605584217036249</v>
      </c>
      <c r="J93" s="5">
        <v>0.3052500676231566</v>
      </c>
      <c r="K93" s="5">
        <v>4</v>
      </c>
      <c r="L93" s="5">
        <v>0.2</v>
      </c>
      <c r="M93" s="5">
        <v>0.2</v>
      </c>
      <c r="N93" s="5">
        <v>1</v>
      </c>
      <c r="P93" s="5">
        <v>13.630678014265039</v>
      </c>
      <c r="Q93" s="5">
        <v>1.0000497442600909</v>
      </c>
      <c r="R93" s="5">
        <v>20</v>
      </c>
      <c r="S93" s="5">
        <v>1</v>
      </c>
      <c r="T93" s="5">
        <v>1</v>
      </c>
      <c r="U93" s="5">
        <v>1</v>
      </c>
      <c r="W93" s="5">
        <v>13.630678014265039</v>
      </c>
      <c r="X93" s="5">
        <v>1.0000497442600909</v>
      </c>
      <c r="Y93" s="5">
        <v>20</v>
      </c>
      <c r="Z93" s="5">
        <v>1</v>
      </c>
      <c r="AA93" s="5">
        <v>1</v>
      </c>
      <c r="AB93" s="5">
        <v>1</v>
      </c>
      <c r="AD93" s="5">
        <v>13.630678014265039</v>
      </c>
      <c r="AE93" s="5">
        <v>1.0000497442600909</v>
      </c>
      <c r="AF93" s="5">
        <v>20</v>
      </c>
      <c r="AG93" s="5">
        <v>1</v>
      </c>
      <c r="AH93" s="5">
        <v>1</v>
      </c>
      <c r="AI93" s="5">
        <v>1</v>
      </c>
    </row>
    <row r="94" spans="1:35" s="5" customFormat="1">
      <c r="A94" s="5" t="s">
        <v>116</v>
      </c>
      <c r="B94" s="5">
        <v>4.543559338088345</v>
      </c>
      <c r="C94" s="5">
        <v>0.33334991475336351</v>
      </c>
      <c r="D94" s="5">
        <v>10</v>
      </c>
      <c r="E94" s="5">
        <v>0.5</v>
      </c>
      <c r="F94" s="5">
        <v>1</v>
      </c>
      <c r="G94" s="5">
        <v>1</v>
      </c>
      <c r="I94" s="5">
        <v>4.543559338088345</v>
      </c>
      <c r="J94" s="5">
        <v>0.33334991475336351</v>
      </c>
      <c r="K94" s="5">
        <v>10</v>
      </c>
      <c r="L94" s="5">
        <v>0.5</v>
      </c>
      <c r="M94" s="5">
        <v>1</v>
      </c>
      <c r="N94" s="5">
        <v>1</v>
      </c>
      <c r="P94" s="5">
        <v>4.8927892607143724</v>
      </c>
      <c r="Q94" s="5">
        <v>0.35897206608322613</v>
      </c>
      <c r="R94" s="5">
        <v>4</v>
      </c>
      <c r="S94" s="5">
        <v>0.2</v>
      </c>
      <c r="T94" s="5">
        <v>1</v>
      </c>
      <c r="U94" s="5">
        <v>1</v>
      </c>
      <c r="W94" s="5">
        <v>4.8927892607143724</v>
      </c>
      <c r="X94" s="5">
        <v>0.35897206608322613</v>
      </c>
      <c r="Y94" s="5">
        <v>4</v>
      </c>
      <c r="Z94" s="5">
        <v>0.2</v>
      </c>
      <c r="AA94" s="5">
        <v>1</v>
      </c>
      <c r="AB94" s="5">
        <v>1</v>
      </c>
      <c r="AD94" s="5">
        <v>7.3453773566381768</v>
      </c>
      <c r="AE94" s="5">
        <v>0.53891249865283763</v>
      </c>
      <c r="AF94" s="5">
        <v>8</v>
      </c>
      <c r="AG94" s="5">
        <v>0.4</v>
      </c>
      <c r="AH94" s="5">
        <v>0.8</v>
      </c>
      <c r="AI94" s="5">
        <v>1</v>
      </c>
    </row>
    <row r="95" spans="1:35" s="5" customFormat="1">
      <c r="A95" s="5" t="s">
        <v>117</v>
      </c>
      <c r="B95" s="5">
        <v>4.7375239451972799</v>
      </c>
      <c r="C95" s="5">
        <v>0.34758062694037267</v>
      </c>
      <c r="D95" s="5">
        <v>6</v>
      </c>
      <c r="E95" s="5">
        <v>0.3</v>
      </c>
      <c r="F95" s="5">
        <v>0.5</v>
      </c>
      <c r="G95" s="5">
        <v>1</v>
      </c>
      <c r="I95" s="5">
        <v>13.630678014265039</v>
      </c>
      <c r="J95" s="5">
        <v>1.0000497442600909</v>
      </c>
      <c r="K95" s="5">
        <v>20</v>
      </c>
      <c r="L95" s="5">
        <v>1</v>
      </c>
      <c r="M95" s="5">
        <v>1</v>
      </c>
      <c r="N95" s="5">
        <v>1</v>
      </c>
      <c r="P95" s="5">
        <v>13.630678014265039</v>
      </c>
      <c r="Q95" s="5">
        <v>1.0000497442600909</v>
      </c>
      <c r="R95" s="5">
        <v>20</v>
      </c>
      <c r="S95" s="5">
        <v>1</v>
      </c>
      <c r="T95" s="5">
        <v>1</v>
      </c>
      <c r="U95" s="5">
        <v>1</v>
      </c>
      <c r="W95" s="5">
        <v>13.630678014265039</v>
      </c>
      <c r="X95" s="5">
        <v>1.0000497442600909</v>
      </c>
      <c r="Y95" s="5">
        <v>20</v>
      </c>
      <c r="Z95" s="5">
        <v>1</v>
      </c>
      <c r="AA95" s="5">
        <v>1</v>
      </c>
      <c r="AB95" s="5">
        <v>1</v>
      </c>
      <c r="AD95" s="5">
        <v>13.630678014265039</v>
      </c>
      <c r="AE95" s="5">
        <v>1.0000497442600909</v>
      </c>
      <c r="AF95" s="5">
        <v>20</v>
      </c>
      <c r="AG95" s="5">
        <v>1</v>
      </c>
      <c r="AH95" s="5">
        <v>1</v>
      </c>
      <c r="AI95" s="5">
        <v>1</v>
      </c>
    </row>
    <row r="96" spans="1:35" s="5" customFormat="1">
      <c r="A96" s="5" t="s">
        <v>118</v>
      </c>
      <c r="B96" s="5">
        <v>3</v>
      </c>
      <c r="C96" s="5">
        <v>0.22010271460014671</v>
      </c>
      <c r="D96" s="5">
        <v>2</v>
      </c>
      <c r="E96" s="5">
        <v>0.1</v>
      </c>
      <c r="F96" s="5">
        <v>0.1</v>
      </c>
      <c r="G96" s="5">
        <v>1</v>
      </c>
      <c r="I96" s="5">
        <v>3</v>
      </c>
      <c r="J96" s="5">
        <v>0.22010271460014671</v>
      </c>
      <c r="K96" s="5">
        <v>2</v>
      </c>
      <c r="L96" s="5">
        <v>0.1</v>
      </c>
      <c r="M96" s="5">
        <v>0.1</v>
      </c>
      <c r="N96" s="5">
        <v>1</v>
      </c>
      <c r="P96" s="5">
        <v>0</v>
      </c>
      <c r="Q96" s="5">
        <v>0</v>
      </c>
      <c r="R96" s="5">
        <v>0</v>
      </c>
      <c r="S96" s="5">
        <v>0</v>
      </c>
      <c r="T96" s="5">
        <v>0</v>
      </c>
      <c r="U96" s="5">
        <v>0</v>
      </c>
      <c r="W96" s="5">
        <v>0</v>
      </c>
      <c r="X96" s="5">
        <v>0</v>
      </c>
      <c r="Y96" s="5">
        <v>0</v>
      </c>
      <c r="Z96" s="5">
        <v>0</v>
      </c>
      <c r="AA96" s="5">
        <v>0</v>
      </c>
      <c r="AB96" s="5">
        <v>0</v>
      </c>
      <c r="AD96" s="5">
        <v>0</v>
      </c>
      <c r="AE96" s="5">
        <v>0</v>
      </c>
      <c r="AF96" s="5">
        <v>0</v>
      </c>
      <c r="AG96" s="5">
        <v>0</v>
      </c>
      <c r="AH96" s="5">
        <v>0</v>
      </c>
      <c r="AI96" s="5">
        <v>0</v>
      </c>
    </row>
    <row r="97" spans="1:35" s="5" customFormat="1">
      <c r="A97" s="5" t="s">
        <v>119</v>
      </c>
      <c r="B97" s="5">
        <v>5.1216889907241203</v>
      </c>
      <c r="C97" s="5">
        <v>0.37576588339868822</v>
      </c>
      <c r="D97" s="5">
        <v>11</v>
      </c>
      <c r="E97" s="5">
        <v>0.55000000000000004</v>
      </c>
      <c r="F97" s="5">
        <v>1</v>
      </c>
      <c r="G97" s="5">
        <v>1</v>
      </c>
      <c r="I97" s="5">
        <v>0</v>
      </c>
      <c r="J97" s="5">
        <v>0</v>
      </c>
      <c r="K97" s="5">
        <v>0</v>
      </c>
      <c r="L97" s="5">
        <v>0</v>
      </c>
      <c r="M97" s="5">
        <v>0</v>
      </c>
      <c r="N97" s="5">
        <v>0</v>
      </c>
      <c r="P97" s="5">
        <v>13.052548361629263</v>
      </c>
      <c r="Q97" s="5">
        <v>0.95763377561476615</v>
      </c>
      <c r="R97" s="5">
        <v>19</v>
      </c>
      <c r="S97" s="5">
        <v>0.95</v>
      </c>
      <c r="T97" s="5">
        <v>1</v>
      </c>
      <c r="U97" s="5">
        <v>1</v>
      </c>
      <c r="W97" s="5">
        <v>13.052548361629263</v>
      </c>
      <c r="X97" s="5">
        <v>0.95763377561476615</v>
      </c>
      <c r="Y97" s="5">
        <v>19</v>
      </c>
      <c r="Z97" s="5">
        <v>0.95</v>
      </c>
      <c r="AA97" s="5">
        <v>1</v>
      </c>
      <c r="AB97" s="5">
        <v>1</v>
      </c>
      <c r="AD97" s="5">
        <v>12.763483535311375</v>
      </c>
      <c r="AE97" s="5">
        <v>0.93642579129210379</v>
      </c>
      <c r="AF97" s="5">
        <v>18</v>
      </c>
      <c r="AG97" s="5">
        <v>0.9</v>
      </c>
      <c r="AH97" s="5">
        <v>0.9</v>
      </c>
      <c r="AI97" s="5">
        <v>1</v>
      </c>
    </row>
    <row r="98" spans="1:35" s="5" customFormat="1">
      <c r="A98" s="5" t="s">
        <v>120</v>
      </c>
      <c r="B98" s="5">
        <v>11.523724962204227</v>
      </c>
      <c r="C98" s="5">
        <v>0.84546771549554123</v>
      </c>
      <c r="D98" s="5">
        <v>16</v>
      </c>
      <c r="E98" s="5">
        <v>0.8</v>
      </c>
      <c r="F98" s="5">
        <v>0.8</v>
      </c>
      <c r="G98" s="5">
        <v>1</v>
      </c>
      <c r="I98" s="5">
        <v>11.737888753550665</v>
      </c>
      <c r="J98" s="5">
        <v>0.86118039277701131</v>
      </c>
      <c r="K98" s="5">
        <v>18</v>
      </c>
      <c r="L98" s="5">
        <v>0.9</v>
      </c>
      <c r="M98" s="5">
        <v>0.9</v>
      </c>
      <c r="N98" s="5">
        <v>1</v>
      </c>
      <c r="P98" s="5">
        <v>13.630678014265039</v>
      </c>
      <c r="Q98" s="5">
        <v>1.0000497442600909</v>
      </c>
      <c r="R98" s="5">
        <v>20</v>
      </c>
      <c r="S98" s="5">
        <v>1</v>
      </c>
      <c r="T98" s="5">
        <v>1</v>
      </c>
      <c r="U98" s="5">
        <v>1</v>
      </c>
      <c r="W98" s="5">
        <v>13.630678014265039</v>
      </c>
      <c r="X98" s="5">
        <v>1.0000497442600909</v>
      </c>
      <c r="Y98" s="5">
        <v>20</v>
      </c>
      <c r="Z98" s="5">
        <v>1</v>
      </c>
      <c r="AA98" s="5">
        <v>1</v>
      </c>
      <c r="AB98" s="5">
        <v>1</v>
      </c>
      <c r="AD98" s="5">
        <v>13.630678014265039</v>
      </c>
      <c r="AE98" s="5">
        <v>1.0000497442600909</v>
      </c>
      <c r="AF98" s="5">
        <v>20</v>
      </c>
      <c r="AG98" s="5">
        <v>1</v>
      </c>
      <c r="AH98" s="5">
        <v>1</v>
      </c>
      <c r="AI98" s="5">
        <v>1</v>
      </c>
    </row>
    <row r="99" spans="1:35" s="5" customFormat="1">
      <c r="A99" s="5" t="s">
        <v>121</v>
      </c>
      <c r="B99" s="5">
        <v>5.0686215613240666</v>
      </c>
      <c r="C99" s="5">
        <v>0.37187245497608706</v>
      </c>
      <c r="D99" s="5">
        <v>6</v>
      </c>
      <c r="E99" s="5">
        <v>0.3</v>
      </c>
      <c r="F99" s="5">
        <v>0.3</v>
      </c>
      <c r="G99" s="5">
        <v>1</v>
      </c>
      <c r="I99" s="5">
        <v>13.630678014265039</v>
      </c>
      <c r="J99" s="5">
        <v>1.0000497442600909</v>
      </c>
      <c r="K99" s="5">
        <v>20</v>
      </c>
      <c r="L99" s="5">
        <v>1</v>
      </c>
      <c r="M99" s="5">
        <v>1</v>
      </c>
      <c r="N99" s="5">
        <v>1</v>
      </c>
      <c r="P99" s="5">
        <v>12.763483535311375</v>
      </c>
      <c r="Q99" s="5">
        <v>0.93642579129210379</v>
      </c>
      <c r="R99" s="5">
        <v>18</v>
      </c>
      <c r="S99" s="5">
        <v>0.9</v>
      </c>
      <c r="T99" s="5">
        <v>0.9</v>
      </c>
      <c r="U99" s="5">
        <v>1</v>
      </c>
      <c r="W99" s="5">
        <v>11.860393548319431</v>
      </c>
      <c r="X99" s="5">
        <v>0.87016827207039105</v>
      </c>
      <c r="Y99" s="5">
        <v>16</v>
      </c>
      <c r="Z99" s="5">
        <v>0.8</v>
      </c>
      <c r="AA99" s="5">
        <v>0.8</v>
      </c>
      <c r="AB99" s="5">
        <v>1</v>
      </c>
      <c r="AD99" s="5">
        <v>11.860393548319431</v>
      </c>
      <c r="AE99" s="5">
        <v>0.87016827207039105</v>
      </c>
      <c r="AF99" s="5">
        <v>16</v>
      </c>
      <c r="AG99" s="5">
        <v>0.8</v>
      </c>
      <c r="AH99" s="5">
        <v>0.8</v>
      </c>
      <c r="AI99" s="5">
        <v>1</v>
      </c>
    </row>
    <row r="100" spans="1:35" s="5" customFormat="1">
      <c r="A100" s="5" t="s">
        <v>122</v>
      </c>
      <c r="B100" s="5">
        <v>1</v>
      </c>
      <c r="C100" s="5">
        <v>7.3367571533382248E-2</v>
      </c>
      <c r="D100" s="5">
        <v>2</v>
      </c>
      <c r="E100" s="5">
        <v>0.1</v>
      </c>
      <c r="F100" s="5">
        <v>0.1</v>
      </c>
      <c r="G100" s="5">
        <v>0.14285714285714285</v>
      </c>
      <c r="I100" s="5">
        <v>9.5576991095869275</v>
      </c>
      <c r="J100" s="5">
        <v>0.7012251731171627</v>
      </c>
      <c r="K100" s="5">
        <v>14</v>
      </c>
      <c r="L100" s="5">
        <v>0.7</v>
      </c>
      <c r="M100" s="5">
        <v>0.8</v>
      </c>
      <c r="N100" s="5">
        <v>1</v>
      </c>
      <c r="P100" s="5">
        <v>13.630678014265039</v>
      </c>
      <c r="Q100" s="5">
        <v>1.0000497442600909</v>
      </c>
      <c r="R100" s="5">
        <v>20</v>
      </c>
      <c r="S100" s="5">
        <v>1</v>
      </c>
      <c r="T100" s="5">
        <v>1</v>
      </c>
      <c r="U100" s="5">
        <v>1</v>
      </c>
      <c r="W100" s="5">
        <v>13.630678014265039</v>
      </c>
      <c r="X100" s="5">
        <v>1.0000497442600909</v>
      </c>
      <c r="Y100" s="5">
        <v>20</v>
      </c>
      <c r="Z100" s="5">
        <v>1</v>
      </c>
      <c r="AA100" s="5">
        <v>1</v>
      </c>
      <c r="AB100" s="5">
        <v>1</v>
      </c>
      <c r="AD100" s="5">
        <v>13.630678014265039</v>
      </c>
      <c r="AE100" s="5">
        <v>1.0000497442600909</v>
      </c>
      <c r="AF100" s="5">
        <v>20</v>
      </c>
      <c r="AG100" s="5">
        <v>1</v>
      </c>
      <c r="AH100" s="5">
        <v>1</v>
      </c>
      <c r="AI100" s="5">
        <v>1</v>
      </c>
    </row>
    <row r="101" spans="1:35" s="5" customFormat="1">
      <c r="A101" s="5" t="s">
        <v>123</v>
      </c>
      <c r="B101" s="5">
        <v>8.4647180471198116</v>
      </c>
      <c r="C101" s="5">
        <v>0.62103580683197435</v>
      </c>
      <c r="D101" s="5">
        <v>13</v>
      </c>
      <c r="E101" s="5">
        <v>0.65</v>
      </c>
      <c r="F101" s="5">
        <v>0.9</v>
      </c>
      <c r="G101" s="5">
        <v>1</v>
      </c>
      <c r="I101" s="5">
        <v>11.630678014265037</v>
      </c>
      <c r="J101" s="5">
        <v>0.85331460119332625</v>
      </c>
      <c r="K101" s="5">
        <v>19</v>
      </c>
      <c r="L101" s="5">
        <v>0.95</v>
      </c>
      <c r="M101" s="5">
        <v>1</v>
      </c>
      <c r="N101" s="5">
        <v>1</v>
      </c>
      <c r="P101" s="5">
        <v>13.630678014265039</v>
      </c>
      <c r="Q101" s="5">
        <v>1.0000497442600909</v>
      </c>
      <c r="R101" s="5">
        <v>20</v>
      </c>
      <c r="S101" s="5">
        <v>1</v>
      </c>
      <c r="T101" s="5">
        <v>1</v>
      </c>
      <c r="U101" s="5">
        <v>1</v>
      </c>
      <c r="W101" s="5">
        <v>13.630678014265039</v>
      </c>
      <c r="X101" s="5">
        <v>1.0000497442600909</v>
      </c>
      <c r="Y101" s="5">
        <v>20</v>
      </c>
      <c r="Z101" s="5">
        <v>1</v>
      </c>
      <c r="AA101" s="5">
        <v>1</v>
      </c>
      <c r="AB101" s="5">
        <v>1</v>
      </c>
      <c r="AD101" s="5">
        <v>13.630678014265039</v>
      </c>
      <c r="AE101" s="5">
        <v>1.0000497442600909</v>
      </c>
      <c r="AF101" s="5">
        <v>20</v>
      </c>
      <c r="AG101" s="5">
        <v>1</v>
      </c>
      <c r="AH101" s="5">
        <v>1</v>
      </c>
      <c r="AI101" s="5">
        <v>1</v>
      </c>
    </row>
    <row r="102" spans="1:35" s="5" customFormat="1">
      <c r="A102" s="5" t="s">
        <v>124</v>
      </c>
      <c r="B102" s="5">
        <v>13.630678014265039</v>
      </c>
      <c r="C102" s="5">
        <v>1.0000497442600909</v>
      </c>
      <c r="D102" s="5">
        <v>20</v>
      </c>
      <c r="E102" s="5">
        <v>1</v>
      </c>
      <c r="F102" s="5">
        <v>1</v>
      </c>
      <c r="G102" s="5">
        <v>1</v>
      </c>
      <c r="I102" s="5">
        <v>13.630678014265039</v>
      </c>
      <c r="J102" s="5">
        <v>1.0000497442600909</v>
      </c>
      <c r="K102" s="5">
        <v>20</v>
      </c>
      <c r="L102" s="5">
        <v>1</v>
      </c>
      <c r="M102" s="5">
        <v>1</v>
      </c>
      <c r="N102" s="5">
        <v>1</v>
      </c>
      <c r="P102" s="5">
        <v>13.630678014265039</v>
      </c>
      <c r="Q102" s="5">
        <v>1.0000497442600909</v>
      </c>
      <c r="R102" s="5">
        <v>20</v>
      </c>
      <c r="S102" s="5">
        <v>1</v>
      </c>
      <c r="T102" s="5">
        <v>1</v>
      </c>
      <c r="U102" s="5">
        <v>1</v>
      </c>
      <c r="W102" s="5">
        <v>13.630678014265039</v>
      </c>
      <c r="X102" s="5">
        <v>1.0000497442600909</v>
      </c>
      <c r="Y102" s="5">
        <v>20</v>
      </c>
      <c r="Z102" s="5">
        <v>1</v>
      </c>
      <c r="AA102" s="5">
        <v>1</v>
      </c>
      <c r="AB102" s="5">
        <v>1</v>
      </c>
      <c r="AD102" s="5">
        <v>13.630678014265039</v>
      </c>
      <c r="AE102" s="5">
        <v>1.0000497442600909</v>
      </c>
      <c r="AF102" s="5">
        <v>20</v>
      </c>
      <c r="AG102" s="5">
        <v>1</v>
      </c>
      <c r="AH102" s="5">
        <v>1</v>
      </c>
      <c r="AI102" s="5">
        <v>1</v>
      </c>
    </row>
    <row r="103" spans="1:35" s="5" customFormat="1">
      <c r="A103" s="5" t="s">
        <v>125</v>
      </c>
      <c r="B103" s="5">
        <v>13.630678014265039</v>
      </c>
      <c r="C103" s="5">
        <v>1.0000497442600909</v>
      </c>
      <c r="D103" s="5">
        <v>20</v>
      </c>
      <c r="E103" s="5">
        <v>1</v>
      </c>
      <c r="F103" s="5">
        <v>1</v>
      </c>
      <c r="G103" s="5">
        <v>1</v>
      </c>
      <c r="I103" s="5">
        <v>13.630678014265039</v>
      </c>
      <c r="J103" s="5">
        <v>1.0000497442600909</v>
      </c>
      <c r="K103" s="5">
        <v>20</v>
      </c>
      <c r="L103" s="5">
        <v>1</v>
      </c>
      <c r="M103" s="5">
        <v>1</v>
      </c>
      <c r="N103" s="5">
        <v>1</v>
      </c>
      <c r="P103" s="5">
        <v>13.630678014265039</v>
      </c>
      <c r="Q103" s="5">
        <v>1.0000497442600909</v>
      </c>
      <c r="R103" s="5">
        <v>20</v>
      </c>
      <c r="S103" s="5">
        <v>1</v>
      </c>
      <c r="T103" s="5">
        <v>1</v>
      </c>
      <c r="U103" s="5">
        <v>1</v>
      </c>
      <c r="W103" s="5">
        <v>13.630678014265039</v>
      </c>
      <c r="X103" s="5">
        <v>1.0000497442600909</v>
      </c>
      <c r="Y103" s="5">
        <v>20</v>
      </c>
      <c r="Z103" s="5">
        <v>1</v>
      </c>
      <c r="AA103" s="5">
        <v>1</v>
      </c>
      <c r="AB103" s="5">
        <v>1</v>
      </c>
      <c r="AD103" s="5">
        <v>13.630678014265039</v>
      </c>
      <c r="AE103" s="5">
        <v>1.0000497442600909</v>
      </c>
      <c r="AF103" s="5">
        <v>20</v>
      </c>
      <c r="AG103" s="5">
        <v>1</v>
      </c>
      <c r="AH103" s="5">
        <v>1</v>
      </c>
      <c r="AI103" s="5">
        <v>1</v>
      </c>
    </row>
    <row r="104" spans="1:35" s="5" customFormat="1">
      <c r="A104" s="5" t="s">
        <v>126</v>
      </c>
      <c r="B104" s="5">
        <v>1.7553924017448845</v>
      </c>
      <c r="C104" s="5">
        <v>0.12878887760417349</v>
      </c>
      <c r="D104" s="5">
        <v>5</v>
      </c>
      <c r="E104" s="5">
        <v>0.25</v>
      </c>
      <c r="F104" s="5">
        <v>0.5</v>
      </c>
      <c r="G104" s="5">
        <v>0.25</v>
      </c>
      <c r="I104" s="5">
        <v>9.7634835353113729</v>
      </c>
      <c r="J104" s="5">
        <v>0.71632307669195694</v>
      </c>
      <c r="K104" s="5">
        <v>16</v>
      </c>
      <c r="L104" s="5">
        <v>0.8</v>
      </c>
      <c r="M104" s="5">
        <v>0.8</v>
      </c>
      <c r="N104" s="5">
        <v>0.5</v>
      </c>
      <c r="P104" s="5">
        <v>6.3927892607143724</v>
      </c>
      <c r="Q104" s="5">
        <v>0.4690234233832995</v>
      </c>
      <c r="R104" s="5">
        <v>6</v>
      </c>
      <c r="S104" s="5">
        <v>0.3</v>
      </c>
      <c r="T104" s="5">
        <v>0.3</v>
      </c>
      <c r="U104" s="5">
        <v>1</v>
      </c>
      <c r="W104" s="5">
        <v>7.2103186260223069</v>
      </c>
      <c r="X104" s="5">
        <v>0.52900356757316991</v>
      </c>
      <c r="Y104" s="5">
        <v>8</v>
      </c>
      <c r="Z104" s="5">
        <v>0.4</v>
      </c>
      <c r="AA104" s="5">
        <v>0.5</v>
      </c>
      <c r="AB104" s="5">
        <v>1</v>
      </c>
      <c r="AD104" s="5">
        <v>7.5665258131303288</v>
      </c>
      <c r="AE104" s="5">
        <v>0.55513762385402265</v>
      </c>
      <c r="AF104" s="5">
        <v>9</v>
      </c>
      <c r="AG104" s="5">
        <v>0.45</v>
      </c>
      <c r="AH104" s="5">
        <v>0.6</v>
      </c>
      <c r="AI104" s="5">
        <v>1</v>
      </c>
    </row>
    <row r="105" spans="1:35" s="5" customFormat="1">
      <c r="A105" s="5" t="s">
        <v>128</v>
      </c>
      <c r="B105" s="5">
        <v>0</v>
      </c>
      <c r="C105" s="5">
        <v>0</v>
      </c>
      <c r="D105" s="5">
        <v>0</v>
      </c>
      <c r="E105" s="5">
        <v>0</v>
      </c>
      <c r="F105" s="5">
        <v>0</v>
      </c>
      <c r="G105" s="5">
        <v>0</v>
      </c>
      <c r="I105" s="5">
        <v>0</v>
      </c>
      <c r="J105" s="5">
        <v>0</v>
      </c>
      <c r="K105" s="5">
        <v>0</v>
      </c>
      <c r="L105" s="5">
        <v>0</v>
      </c>
      <c r="M105" s="5">
        <v>0</v>
      </c>
      <c r="N105" s="5">
        <v>0</v>
      </c>
      <c r="P105" s="5">
        <v>0</v>
      </c>
      <c r="Q105" s="5">
        <v>0</v>
      </c>
      <c r="R105" s="5">
        <v>0</v>
      </c>
      <c r="S105" s="5">
        <v>0</v>
      </c>
      <c r="T105" s="5">
        <v>0</v>
      </c>
      <c r="U105" s="5">
        <v>0</v>
      </c>
      <c r="W105" s="5">
        <v>0</v>
      </c>
      <c r="X105" s="5">
        <v>0</v>
      </c>
      <c r="Y105" s="5">
        <v>0</v>
      </c>
      <c r="Z105" s="5">
        <v>0</v>
      </c>
      <c r="AA105" s="5">
        <v>0</v>
      </c>
      <c r="AB105" s="5">
        <v>0</v>
      </c>
      <c r="AD105" s="5">
        <v>0</v>
      </c>
      <c r="AE105" s="5">
        <v>0</v>
      </c>
      <c r="AF105" s="5">
        <v>0</v>
      </c>
      <c r="AG105" s="5">
        <v>0</v>
      </c>
      <c r="AH105" s="5">
        <v>0</v>
      </c>
      <c r="AI105" s="5">
        <v>0</v>
      </c>
    </row>
    <row r="106" spans="1:35" s="5" customFormat="1">
      <c r="A106" s="5" t="s">
        <v>129</v>
      </c>
      <c r="B106" s="5">
        <v>3</v>
      </c>
      <c r="C106" s="5">
        <v>0.22010271460014671</v>
      </c>
      <c r="D106" s="5">
        <v>2</v>
      </c>
      <c r="E106" s="5">
        <v>0.1</v>
      </c>
      <c r="F106" s="5">
        <v>0.1</v>
      </c>
      <c r="G106" s="5">
        <v>1</v>
      </c>
      <c r="I106" s="5">
        <v>13.630678014265039</v>
      </c>
      <c r="J106" s="5">
        <v>1.0000497442600909</v>
      </c>
      <c r="K106" s="5">
        <v>20</v>
      </c>
      <c r="L106" s="5">
        <v>1</v>
      </c>
      <c r="M106" s="5">
        <v>1</v>
      </c>
      <c r="N106" s="5">
        <v>1</v>
      </c>
      <c r="P106" s="5">
        <v>13.630678014265039</v>
      </c>
      <c r="Q106" s="5">
        <v>1.0000497442600909</v>
      </c>
      <c r="R106" s="5">
        <v>20</v>
      </c>
      <c r="S106" s="5">
        <v>1</v>
      </c>
      <c r="T106" s="5">
        <v>1</v>
      </c>
      <c r="U106" s="5">
        <v>1</v>
      </c>
      <c r="W106" s="5">
        <v>13.630678014265039</v>
      </c>
      <c r="X106" s="5">
        <v>1.0000497442600909</v>
      </c>
      <c r="Y106" s="5">
        <v>20</v>
      </c>
      <c r="Z106" s="5">
        <v>1</v>
      </c>
      <c r="AA106" s="5">
        <v>1</v>
      </c>
      <c r="AB106" s="5">
        <v>1</v>
      </c>
      <c r="AD106" s="5">
        <v>13.630678014265039</v>
      </c>
      <c r="AE106" s="5">
        <v>1.0000497442600909</v>
      </c>
      <c r="AF106" s="5">
        <v>20</v>
      </c>
      <c r="AG106" s="5">
        <v>1</v>
      </c>
      <c r="AH106" s="5">
        <v>1</v>
      </c>
      <c r="AI106" s="5">
        <v>1</v>
      </c>
    </row>
    <row r="107" spans="1:35" s="5" customFormat="1">
      <c r="A107" s="5" t="s">
        <v>130</v>
      </c>
      <c r="B107" s="5">
        <v>0</v>
      </c>
      <c r="C107" s="5">
        <v>0</v>
      </c>
      <c r="D107" s="5">
        <v>0</v>
      </c>
      <c r="E107" s="5">
        <v>0</v>
      </c>
      <c r="F107" s="5">
        <v>0</v>
      </c>
      <c r="G107" s="5">
        <v>0</v>
      </c>
      <c r="I107" s="5">
        <v>0</v>
      </c>
      <c r="J107" s="5">
        <v>0</v>
      </c>
      <c r="K107" s="5">
        <v>0</v>
      </c>
      <c r="L107" s="5">
        <v>0</v>
      </c>
      <c r="M107" s="5">
        <v>0</v>
      </c>
      <c r="N107" s="5">
        <v>0</v>
      </c>
      <c r="P107" s="5">
        <v>0</v>
      </c>
      <c r="Q107" s="5">
        <v>0</v>
      </c>
      <c r="R107" s="5">
        <v>0</v>
      </c>
      <c r="S107" s="5">
        <v>0</v>
      </c>
      <c r="T107" s="5">
        <v>0</v>
      </c>
      <c r="U107" s="5">
        <v>0</v>
      </c>
      <c r="W107" s="5">
        <v>0</v>
      </c>
      <c r="X107" s="5">
        <v>0</v>
      </c>
      <c r="Y107" s="5">
        <v>0</v>
      </c>
      <c r="Z107" s="5">
        <v>0</v>
      </c>
      <c r="AA107" s="5">
        <v>0</v>
      </c>
      <c r="AB107" s="5">
        <v>0</v>
      </c>
      <c r="AD107" s="5">
        <v>0</v>
      </c>
      <c r="AE107" s="5">
        <v>0</v>
      </c>
      <c r="AF107" s="5">
        <v>0</v>
      </c>
      <c r="AG107" s="5">
        <v>0</v>
      </c>
      <c r="AH107" s="5">
        <v>0</v>
      </c>
      <c r="AI107" s="5">
        <v>0</v>
      </c>
    </row>
    <row r="108" spans="1:35" s="5" customFormat="1">
      <c r="A108" s="5" t="s">
        <v>131</v>
      </c>
      <c r="B108" s="5">
        <v>5.4507123284489243</v>
      </c>
      <c r="C108" s="5">
        <v>0.39990552666536494</v>
      </c>
      <c r="D108" s="5">
        <v>9</v>
      </c>
      <c r="E108" s="5">
        <v>0.45</v>
      </c>
      <c r="F108" s="5">
        <v>0.5</v>
      </c>
      <c r="G108" s="5">
        <v>0.5</v>
      </c>
      <c r="I108" s="5">
        <v>7.1146985217324517</v>
      </c>
      <c r="J108" s="5">
        <v>0.52198815273165455</v>
      </c>
      <c r="K108" s="5">
        <v>10</v>
      </c>
      <c r="L108" s="5">
        <v>0.5</v>
      </c>
      <c r="M108" s="5">
        <v>0.6</v>
      </c>
      <c r="N108" s="5">
        <v>1</v>
      </c>
      <c r="P108" s="5">
        <v>6.5856774608399791</v>
      </c>
      <c r="Q108" s="5">
        <v>0.48317516220396028</v>
      </c>
      <c r="R108" s="5">
        <v>9</v>
      </c>
      <c r="S108" s="5">
        <v>0.45</v>
      </c>
      <c r="T108" s="5">
        <v>0.7</v>
      </c>
      <c r="U108" s="5">
        <v>1</v>
      </c>
      <c r="W108" s="5">
        <v>4.8494846173491295</v>
      </c>
      <c r="X108" s="5">
        <v>0.35579490956339904</v>
      </c>
      <c r="Y108" s="5">
        <v>6</v>
      </c>
      <c r="Z108" s="5">
        <v>0.3</v>
      </c>
      <c r="AA108" s="5">
        <v>0.3</v>
      </c>
      <c r="AB108" s="5">
        <v>1</v>
      </c>
      <c r="AD108" s="5">
        <v>3</v>
      </c>
      <c r="AE108" s="5">
        <v>0.22010271460014671</v>
      </c>
      <c r="AF108" s="5">
        <v>2</v>
      </c>
      <c r="AG108" s="5">
        <v>0.1</v>
      </c>
      <c r="AH108" s="5">
        <v>0.1</v>
      </c>
      <c r="AI108" s="5">
        <v>1</v>
      </c>
    </row>
    <row r="109" spans="1:35" s="5" customFormat="1">
      <c r="A109" s="5" t="s">
        <v>51</v>
      </c>
      <c r="B109" s="5">
        <v>2.6235647581990005</v>
      </c>
      <c r="C109" s="5">
        <v>0.19248457506962585</v>
      </c>
      <c r="D109" s="5">
        <v>7</v>
      </c>
      <c r="E109" s="5">
        <v>0.35</v>
      </c>
      <c r="F109" s="5">
        <v>0.7</v>
      </c>
      <c r="G109" s="5">
        <v>0.33333333333333331</v>
      </c>
      <c r="I109" s="5">
        <v>5.9126295845168872</v>
      </c>
      <c r="J109" s="5">
        <v>0.43379527399243484</v>
      </c>
      <c r="K109" s="5">
        <v>10</v>
      </c>
      <c r="L109" s="5">
        <v>0.5</v>
      </c>
      <c r="M109" s="5">
        <v>0.9</v>
      </c>
      <c r="N109" s="5">
        <v>1</v>
      </c>
      <c r="P109" s="5">
        <v>6.543559338088345</v>
      </c>
      <c r="Q109" s="5">
        <v>0.480085057820128</v>
      </c>
      <c r="R109" s="5">
        <v>11</v>
      </c>
      <c r="S109" s="5">
        <v>0.55000000000000004</v>
      </c>
      <c r="T109" s="5">
        <v>1</v>
      </c>
      <c r="U109" s="5">
        <v>1</v>
      </c>
      <c r="W109" s="5">
        <v>6.543559338088345</v>
      </c>
      <c r="X109" s="5">
        <v>0.480085057820128</v>
      </c>
      <c r="Y109" s="5">
        <v>11</v>
      </c>
      <c r="Z109" s="5">
        <v>0.55000000000000004</v>
      </c>
      <c r="AA109" s="5">
        <v>1</v>
      </c>
      <c r="AB109" s="5">
        <v>1</v>
      </c>
      <c r="AD109" s="5">
        <v>6.543559338088345</v>
      </c>
      <c r="AE109" s="5">
        <v>0.480085057820128</v>
      </c>
      <c r="AF109" s="5">
        <v>11</v>
      </c>
      <c r="AG109" s="5">
        <v>0.55000000000000004</v>
      </c>
      <c r="AH109" s="5">
        <v>1</v>
      </c>
      <c r="AI109" s="5">
        <v>1</v>
      </c>
    </row>
    <row r="110" spans="1:35" s="5" customFormat="1">
      <c r="A110" s="5" t="s">
        <v>132</v>
      </c>
      <c r="B110" s="5">
        <v>3.9463946303571862</v>
      </c>
      <c r="C110" s="5">
        <v>0.28953739034168641</v>
      </c>
      <c r="D110" s="5">
        <v>4</v>
      </c>
      <c r="E110" s="5">
        <v>0.2</v>
      </c>
      <c r="F110" s="5">
        <v>0.2</v>
      </c>
      <c r="G110" s="5">
        <v>1</v>
      </c>
      <c r="I110" s="5">
        <v>7.6848189349345519</v>
      </c>
      <c r="J110" s="5">
        <v>0.56381650292990104</v>
      </c>
      <c r="K110" s="5">
        <v>8</v>
      </c>
      <c r="L110" s="5">
        <v>0.4</v>
      </c>
      <c r="M110" s="5">
        <v>0.4</v>
      </c>
      <c r="N110" s="5">
        <v>1</v>
      </c>
      <c r="P110" s="5">
        <v>4.8927892607143724</v>
      </c>
      <c r="Q110" s="5">
        <v>0.35897206608322613</v>
      </c>
      <c r="R110" s="5">
        <v>4</v>
      </c>
      <c r="S110" s="5">
        <v>0.2</v>
      </c>
      <c r="T110" s="5">
        <v>0.2</v>
      </c>
      <c r="U110" s="5">
        <v>1</v>
      </c>
      <c r="W110" s="5">
        <v>4.8927892607143724</v>
      </c>
      <c r="X110" s="5">
        <v>0.35897206608322613</v>
      </c>
      <c r="Y110" s="5">
        <v>4</v>
      </c>
      <c r="Z110" s="5">
        <v>0.2</v>
      </c>
      <c r="AA110" s="5">
        <v>0.2</v>
      </c>
      <c r="AB110" s="5">
        <v>1</v>
      </c>
      <c r="AD110" s="5">
        <v>4.8927892607143724</v>
      </c>
      <c r="AE110" s="5">
        <v>0.35897206608322613</v>
      </c>
      <c r="AF110" s="5">
        <v>4</v>
      </c>
      <c r="AG110" s="5">
        <v>0.2</v>
      </c>
      <c r="AH110" s="5">
        <v>0.2</v>
      </c>
      <c r="AI110" s="5">
        <v>1</v>
      </c>
    </row>
    <row r="111" spans="1:35" s="5" customFormat="1">
      <c r="A111" s="5" t="s">
        <v>133</v>
      </c>
      <c r="B111" s="5">
        <v>0</v>
      </c>
      <c r="C111" s="5">
        <v>0</v>
      </c>
      <c r="D111" s="5">
        <v>0</v>
      </c>
      <c r="E111" s="5">
        <v>0</v>
      </c>
      <c r="F111" s="5">
        <v>0</v>
      </c>
      <c r="G111" s="5">
        <v>0</v>
      </c>
      <c r="I111" s="5">
        <v>0</v>
      </c>
      <c r="J111" s="5">
        <v>0</v>
      </c>
      <c r="K111" s="5">
        <v>0</v>
      </c>
      <c r="L111" s="5">
        <v>0</v>
      </c>
      <c r="M111" s="5">
        <v>0</v>
      </c>
      <c r="N111" s="5">
        <v>0</v>
      </c>
      <c r="P111" s="5">
        <v>0</v>
      </c>
      <c r="Q111" s="5">
        <v>0</v>
      </c>
      <c r="R111" s="5">
        <v>0</v>
      </c>
      <c r="S111" s="5">
        <v>0</v>
      </c>
      <c r="T111" s="5">
        <v>0</v>
      </c>
      <c r="U111" s="5">
        <v>0</v>
      </c>
      <c r="W111" s="5">
        <v>0</v>
      </c>
      <c r="X111" s="5">
        <v>0</v>
      </c>
      <c r="Y111" s="5">
        <v>0</v>
      </c>
      <c r="Z111" s="5">
        <v>0</v>
      </c>
      <c r="AA111" s="5">
        <v>0</v>
      </c>
      <c r="AB111" s="5">
        <v>0</v>
      </c>
      <c r="AD111" s="5">
        <v>0</v>
      </c>
      <c r="AE111" s="5">
        <v>0</v>
      </c>
      <c r="AF111" s="5">
        <v>0</v>
      </c>
      <c r="AG111" s="5">
        <v>0</v>
      </c>
      <c r="AH111" s="5">
        <v>0</v>
      </c>
      <c r="AI111" s="5">
        <v>0</v>
      </c>
    </row>
    <row r="112" spans="1:35" s="5" customFormat="1">
      <c r="A112" s="5" t="s">
        <v>134</v>
      </c>
      <c r="B112" s="5">
        <v>6.0533476824179973</v>
      </c>
      <c r="C112" s="5">
        <v>0.44411941910623604</v>
      </c>
      <c r="D112" s="5">
        <v>6</v>
      </c>
      <c r="E112" s="5">
        <v>0.3</v>
      </c>
      <c r="F112" s="5">
        <v>0.3</v>
      </c>
      <c r="G112" s="5">
        <v>1</v>
      </c>
      <c r="I112" s="5">
        <v>13.630678014265039</v>
      </c>
      <c r="J112" s="5">
        <v>1.0000497442600909</v>
      </c>
      <c r="K112" s="5">
        <v>20</v>
      </c>
      <c r="L112" s="5">
        <v>1</v>
      </c>
      <c r="M112" s="5">
        <v>1</v>
      </c>
      <c r="N112" s="5">
        <v>1</v>
      </c>
      <c r="P112" s="5">
        <v>13.630678014265039</v>
      </c>
      <c r="Q112" s="5">
        <v>1.0000497442600909</v>
      </c>
      <c r="R112" s="5">
        <v>20</v>
      </c>
      <c r="S112" s="5">
        <v>1</v>
      </c>
      <c r="T112" s="5">
        <v>1</v>
      </c>
      <c r="U112" s="5">
        <v>1</v>
      </c>
      <c r="W112" s="5">
        <v>13.630678014265039</v>
      </c>
      <c r="X112" s="5">
        <v>1.0000497442600909</v>
      </c>
      <c r="Y112" s="5">
        <v>20</v>
      </c>
      <c r="Z112" s="5">
        <v>1</v>
      </c>
      <c r="AA112" s="5">
        <v>1</v>
      </c>
      <c r="AB112" s="5">
        <v>1</v>
      </c>
      <c r="AD112" s="5">
        <v>13.630678014265039</v>
      </c>
      <c r="AE112" s="5">
        <v>1.0000497442600909</v>
      </c>
      <c r="AF112" s="5">
        <v>20</v>
      </c>
      <c r="AG112" s="5">
        <v>1</v>
      </c>
      <c r="AH112" s="5">
        <v>1</v>
      </c>
      <c r="AI112" s="5">
        <v>1</v>
      </c>
    </row>
    <row r="113" spans="1:35" s="5" customFormat="1">
      <c r="A113" s="5" t="s">
        <v>135</v>
      </c>
      <c r="B113" s="5">
        <v>0</v>
      </c>
      <c r="C113" s="5">
        <v>0</v>
      </c>
      <c r="D113" s="5">
        <v>0</v>
      </c>
      <c r="E113" s="5">
        <v>0</v>
      </c>
      <c r="F113" s="5">
        <v>0</v>
      </c>
      <c r="G113" s="5">
        <v>0</v>
      </c>
      <c r="I113" s="5">
        <v>7.521209657247871</v>
      </c>
      <c r="J113" s="5">
        <v>0.55181288754569846</v>
      </c>
      <c r="K113" s="5">
        <v>10</v>
      </c>
      <c r="L113" s="5">
        <v>0.5</v>
      </c>
      <c r="M113" s="5">
        <v>0.5</v>
      </c>
      <c r="N113" s="5">
        <v>1</v>
      </c>
      <c r="P113" s="5">
        <v>9.1094683570171657</v>
      </c>
      <c r="Q113" s="5">
        <v>0.66833957131453892</v>
      </c>
      <c r="R113" s="5">
        <v>12</v>
      </c>
      <c r="S113" s="5">
        <v>0.6</v>
      </c>
      <c r="T113" s="5">
        <v>0.6</v>
      </c>
      <c r="U113" s="5">
        <v>1</v>
      </c>
      <c r="W113" s="5">
        <v>8.7534404962586194</v>
      </c>
      <c r="X113" s="5">
        <v>0.64221867177245917</v>
      </c>
      <c r="Y113" s="5">
        <v>10</v>
      </c>
      <c r="Z113" s="5">
        <v>0.5</v>
      </c>
      <c r="AA113" s="5">
        <v>0.5</v>
      </c>
      <c r="AB113" s="5">
        <v>1</v>
      </c>
      <c r="AD113" s="5">
        <v>8.684818934934551</v>
      </c>
      <c r="AE113" s="5">
        <v>0.63718407446328329</v>
      </c>
      <c r="AF113" s="5">
        <v>10</v>
      </c>
      <c r="AG113" s="5">
        <v>0.5</v>
      </c>
      <c r="AH113" s="5">
        <v>0.5</v>
      </c>
      <c r="AI113" s="5">
        <v>1</v>
      </c>
    </row>
    <row r="114" spans="1:35" s="5" customFormat="1">
      <c r="A114" s="5" t="s">
        <v>136</v>
      </c>
      <c r="B114" s="5">
        <v>8.7484657959041954</v>
      </c>
      <c r="C114" s="5">
        <v>0.6418536900883488</v>
      </c>
      <c r="D114" s="5">
        <v>12</v>
      </c>
      <c r="E114" s="5">
        <v>0.6</v>
      </c>
      <c r="F114" s="5">
        <v>0.8</v>
      </c>
      <c r="G114" s="5">
        <v>1</v>
      </c>
      <c r="I114" s="5">
        <v>7.8407987243086676</v>
      </c>
      <c r="J114" s="5">
        <v>0.57526036128456837</v>
      </c>
      <c r="K114" s="5">
        <v>15</v>
      </c>
      <c r="L114" s="5">
        <v>0.75</v>
      </c>
      <c r="M114" s="5">
        <v>1</v>
      </c>
      <c r="N114" s="5">
        <v>1</v>
      </c>
      <c r="P114" s="5">
        <v>10.368818507122121</v>
      </c>
      <c r="Q114" s="5">
        <v>0.76073503353793992</v>
      </c>
      <c r="R114" s="5">
        <v>18</v>
      </c>
      <c r="S114" s="5">
        <v>0.9</v>
      </c>
      <c r="T114" s="5">
        <v>1</v>
      </c>
      <c r="U114" s="5">
        <v>1</v>
      </c>
      <c r="W114" s="5">
        <v>10.191195245482476</v>
      </c>
      <c r="X114" s="5">
        <v>0.74770324618360051</v>
      </c>
      <c r="Y114" s="5">
        <v>17</v>
      </c>
      <c r="Z114" s="5">
        <v>0.85</v>
      </c>
      <c r="AA114" s="5">
        <v>1</v>
      </c>
      <c r="AB114" s="5">
        <v>1</v>
      </c>
      <c r="AD114" s="5">
        <v>5.7237489820520828</v>
      </c>
      <c r="AE114" s="5">
        <v>0.41993756287982997</v>
      </c>
      <c r="AF114" s="5">
        <v>12</v>
      </c>
      <c r="AG114" s="5">
        <v>0.6</v>
      </c>
      <c r="AH114" s="5">
        <v>1</v>
      </c>
      <c r="AI114" s="5">
        <v>1</v>
      </c>
    </row>
    <row r="115" spans="1:35" s="5" customFormat="1">
      <c r="A115" s="5" t="s">
        <v>137</v>
      </c>
      <c r="B115" s="5">
        <v>8.8170889049541863</v>
      </c>
      <c r="C115" s="5">
        <v>0.64688840095041711</v>
      </c>
      <c r="D115" s="5">
        <v>14</v>
      </c>
      <c r="E115" s="5">
        <v>0.7</v>
      </c>
      <c r="F115" s="5">
        <v>0.7</v>
      </c>
      <c r="G115" s="5">
        <v>0.5</v>
      </c>
      <c r="I115" s="5">
        <v>11.263483535311373</v>
      </c>
      <c r="J115" s="5">
        <v>0.82637443399203026</v>
      </c>
      <c r="K115" s="5">
        <v>16</v>
      </c>
      <c r="L115" s="5">
        <v>0.8</v>
      </c>
      <c r="M115" s="5">
        <v>0.8</v>
      </c>
      <c r="N115" s="5">
        <v>1</v>
      </c>
      <c r="P115" s="5">
        <v>11.263483535311373</v>
      </c>
      <c r="Q115" s="5">
        <v>0.82637443399203026</v>
      </c>
      <c r="R115" s="5">
        <v>16</v>
      </c>
      <c r="S115" s="5">
        <v>0.8</v>
      </c>
      <c r="T115" s="5">
        <v>0.8</v>
      </c>
      <c r="U115" s="5">
        <v>1</v>
      </c>
      <c r="W115" s="5">
        <v>11.227588027273093</v>
      </c>
      <c r="X115" s="5">
        <v>0.82374086773830468</v>
      </c>
      <c r="Y115" s="5">
        <v>16</v>
      </c>
      <c r="Z115" s="5">
        <v>0.8</v>
      </c>
      <c r="AA115" s="5">
        <v>0.8</v>
      </c>
      <c r="AB115" s="5">
        <v>1</v>
      </c>
      <c r="AD115" s="5">
        <v>6.8478974805134314</v>
      </c>
      <c r="AE115" s="5">
        <v>0.50241360825483716</v>
      </c>
      <c r="AF115" s="5">
        <v>9</v>
      </c>
      <c r="AG115" s="5">
        <v>0.45</v>
      </c>
      <c r="AH115" s="5">
        <v>0.6</v>
      </c>
      <c r="AI115" s="5">
        <v>1</v>
      </c>
    </row>
    <row r="116" spans="1:35" s="5" customFormat="1">
      <c r="A116" s="5" t="s">
        <v>138</v>
      </c>
      <c r="B116" s="5">
        <v>6.1848189349345519</v>
      </c>
      <c r="C116" s="5">
        <v>0.45376514562982773</v>
      </c>
      <c r="D116" s="5">
        <v>6</v>
      </c>
      <c r="E116" s="5">
        <v>0.3</v>
      </c>
      <c r="F116" s="5">
        <v>0.3</v>
      </c>
      <c r="G116" s="5">
        <v>1</v>
      </c>
      <c r="I116" s="5">
        <v>6.1848189349345519</v>
      </c>
      <c r="J116" s="5">
        <v>0.45376514562982773</v>
      </c>
      <c r="K116" s="5">
        <v>6</v>
      </c>
      <c r="L116" s="5">
        <v>0.3</v>
      </c>
      <c r="M116" s="5">
        <v>0.3</v>
      </c>
      <c r="N116" s="5">
        <v>1</v>
      </c>
      <c r="P116" s="5">
        <v>2.7920296742201796</v>
      </c>
      <c r="Q116" s="5">
        <v>0.20484443684667494</v>
      </c>
      <c r="R116" s="5">
        <v>4</v>
      </c>
      <c r="S116" s="5">
        <v>0.2</v>
      </c>
      <c r="T116" s="5">
        <v>0.2</v>
      </c>
      <c r="U116" s="5">
        <v>0.33333333333333331</v>
      </c>
      <c r="W116" s="5">
        <v>3</v>
      </c>
      <c r="X116" s="5">
        <v>0.22010271460014671</v>
      </c>
      <c r="Y116" s="5">
        <v>2</v>
      </c>
      <c r="Z116" s="5">
        <v>0.1</v>
      </c>
      <c r="AA116" s="5">
        <v>0.1</v>
      </c>
      <c r="AB116" s="5">
        <v>1</v>
      </c>
      <c r="AD116" s="5">
        <v>2.279642067948914</v>
      </c>
      <c r="AE116" s="5">
        <v>0.16725180249074936</v>
      </c>
      <c r="AF116" s="5">
        <v>3</v>
      </c>
      <c r="AG116" s="5">
        <v>0.15</v>
      </c>
      <c r="AH116" s="5">
        <v>0.2</v>
      </c>
      <c r="AI116" s="5">
        <v>0.5</v>
      </c>
    </row>
    <row r="117" spans="1:35" s="5" customFormat="1">
      <c r="A117" s="5" t="s">
        <v>139</v>
      </c>
      <c r="B117" s="5">
        <v>2.8927892607143724</v>
      </c>
      <c r="C117" s="5">
        <v>0.21223692301646163</v>
      </c>
      <c r="D117" s="5">
        <v>3</v>
      </c>
      <c r="E117" s="5">
        <v>0.15</v>
      </c>
      <c r="F117" s="5">
        <v>0.2</v>
      </c>
      <c r="G117" s="5">
        <v>1</v>
      </c>
      <c r="I117" s="5">
        <v>3.6309297535714573</v>
      </c>
      <c r="J117" s="5">
        <v>0.26639249842783985</v>
      </c>
      <c r="K117" s="5">
        <v>3</v>
      </c>
      <c r="L117" s="5">
        <v>0.15</v>
      </c>
      <c r="M117" s="5">
        <v>0.2</v>
      </c>
      <c r="N117" s="5">
        <v>1</v>
      </c>
      <c r="P117" s="5">
        <v>0</v>
      </c>
      <c r="Q117" s="5">
        <v>0</v>
      </c>
      <c r="R117" s="5">
        <v>0</v>
      </c>
      <c r="S117" s="5">
        <v>0</v>
      </c>
      <c r="T117" s="5">
        <v>0</v>
      </c>
      <c r="U117" s="5">
        <v>0</v>
      </c>
      <c r="W117" s="5">
        <v>0</v>
      </c>
      <c r="X117" s="5">
        <v>0</v>
      </c>
      <c r="Y117" s="5">
        <v>0</v>
      </c>
      <c r="Z117" s="5">
        <v>0</v>
      </c>
      <c r="AA117" s="5">
        <v>0</v>
      </c>
      <c r="AB117" s="5">
        <v>0</v>
      </c>
      <c r="AD117" s="5">
        <v>0</v>
      </c>
      <c r="AE117" s="5">
        <v>0</v>
      </c>
      <c r="AF117" s="5">
        <v>0</v>
      </c>
      <c r="AG117" s="5">
        <v>0</v>
      </c>
      <c r="AH117" s="5">
        <v>0</v>
      </c>
      <c r="AI117" s="5">
        <v>0</v>
      </c>
    </row>
    <row r="118" spans="1:35" s="5" customFormat="1">
      <c r="A118" s="5" t="s">
        <v>67</v>
      </c>
      <c r="B118" s="5">
        <v>6.3102744835657587</v>
      </c>
      <c r="C118" s="5">
        <v>0.4629695145682875</v>
      </c>
      <c r="D118" s="5">
        <v>11</v>
      </c>
      <c r="E118" s="5">
        <v>0.55000000000000004</v>
      </c>
      <c r="F118" s="5">
        <v>0.6</v>
      </c>
      <c r="G118" s="5">
        <v>0.33333333333333331</v>
      </c>
      <c r="I118" s="5">
        <v>8.5520134138882149</v>
      </c>
      <c r="J118" s="5">
        <v>0.62744045589788811</v>
      </c>
      <c r="K118" s="5">
        <v>10</v>
      </c>
      <c r="L118" s="5">
        <v>0.5</v>
      </c>
      <c r="M118" s="5">
        <v>0.5</v>
      </c>
      <c r="N118" s="5">
        <v>1</v>
      </c>
      <c r="P118" s="5">
        <v>8.5879089219264948</v>
      </c>
      <c r="Q118" s="5">
        <v>0.63007402215161368</v>
      </c>
      <c r="R118" s="5">
        <v>10</v>
      </c>
      <c r="S118" s="5">
        <v>0.5</v>
      </c>
      <c r="T118" s="5">
        <v>0.5</v>
      </c>
      <c r="U118" s="5">
        <v>1</v>
      </c>
      <c r="W118" s="5">
        <v>8.5879089219264948</v>
      </c>
      <c r="X118" s="5">
        <v>0.63007402215161368</v>
      </c>
      <c r="Y118" s="5">
        <v>10</v>
      </c>
      <c r="Z118" s="5">
        <v>0.5</v>
      </c>
      <c r="AA118" s="5">
        <v>0.5</v>
      </c>
      <c r="AB118" s="5">
        <v>1</v>
      </c>
      <c r="AD118" s="5">
        <v>8.5879089219264948</v>
      </c>
      <c r="AE118" s="5">
        <v>0.63007402215161368</v>
      </c>
      <c r="AF118" s="5">
        <v>10</v>
      </c>
      <c r="AG118" s="5">
        <v>0.5</v>
      </c>
      <c r="AH118" s="5">
        <v>0.5</v>
      </c>
      <c r="AI118" s="5">
        <v>1</v>
      </c>
    </row>
    <row r="119" spans="1:35" s="5" customFormat="1">
      <c r="A119" s="5" t="s">
        <v>140</v>
      </c>
      <c r="B119" s="5">
        <v>3.1482368613282019</v>
      </c>
      <c r="C119" s="5">
        <v>0.23097849312752763</v>
      </c>
      <c r="D119" s="5">
        <v>5</v>
      </c>
      <c r="E119" s="5">
        <v>0.25</v>
      </c>
      <c r="F119" s="5">
        <v>0.3</v>
      </c>
      <c r="G119" s="5">
        <v>0.33333333333333331</v>
      </c>
      <c r="I119" s="5">
        <v>13.630678014265039</v>
      </c>
      <c r="J119" s="5">
        <v>1.0000497442600909</v>
      </c>
      <c r="K119" s="5">
        <v>20</v>
      </c>
      <c r="L119" s="5">
        <v>1</v>
      </c>
      <c r="M119" s="5">
        <v>1</v>
      </c>
      <c r="N119" s="5">
        <v>1</v>
      </c>
      <c r="P119" s="5">
        <v>13.630678014265039</v>
      </c>
      <c r="Q119" s="5">
        <v>1.0000497442600909</v>
      </c>
      <c r="R119" s="5">
        <v>20</v>
      </c>
      <c r="S119" s="5">
        <v>1</v>
      </c>
      <c r="T119" s="5">
        <v>1</v>
      </c>
      <c r="U119" s="5">
        <v>1</v>
      </c>
      <c r="W119" s="5">
        <v>13.630678014265039</v>
      </c>
      <c r="X119" s="5">
        <v>1.0000497442600909</v>
      </c>
      <c r="Y119" s="5">
        <v>20</v>
      </c>
      <c r="Z119" s="5">
        <v>1</v>
      </c>
      <c r="AA119" s="5">
        <v>1</v>
      </c>
      <c r="AB119" s="5">
        <v>1</v>
      </c>
      <c r="AD119" s="5">
        <v>13.630678014265039</v>
      </c>
      <c r="AE119" s="5">
        <v>1.0000497442600909</v>
      </c>
      <c r="AF119" s="5">
        <v>20</v>
      </c>
      <c r="AG119" s="5">
        <v>1</v>
      </c>
      <c r="AH119" s="5">
        <v>1</v>
      </c>
      <c r="AI119" s="5">
        <v>1</v>
      </c>
    </row>
    <row r="120" spans="1:35" s="5" customFormat="1">
      <c r="A120" s="5" t="s">
        <v>141</v>
      </c>
      <c r="B120" s="5">
        <v>1.6482368613282015</v>
      </c>
      <c r="C120" s="5">
        <v>0.12092713582745425</v>
      </c>
      <c r="D120" s="5">
        <v>3</v>
      </c>
      <c r="E120" s="5">
        <v>0.15</v>
      </c>
      <c r="F120" s="5">
        <v>0.2</v>
      </c>
      <c r="G120" s="5">
        <v>0.25</v>
      </c>
      <c r="I120" s="5">
        <v>13.630678014265039</v>
      </c>
      <c r="J120" s="5">
        <v>1.0000497442600909</v>
      </c>
      <c r="K120" s="5">
        <v>20</v>
      </c>
      <c r="L120" s="5">
        <v>1</v>
      </c>
      <c r="M120" s="5">
        <v>1</v>
      </c>
      <c r="N120" s="5">
        <v>1</v>
      </c>
      <c r="P120" s="5">
        <v>13.630678014265039</v>
      </c>
      <c r="Q120" s="5">
        <v>1.0000497442600909</v>
      </c>
      <c r="R120" s="5">
        <v>20</v>
      </c>
      <c r="S120" s="5">
        <v>1</v>
      </c>
      <c r="T120" s="5">
        <v>1</v>
      </c>
      <c r="U120" s="5">
        <v>1</v>
      </c>
      <c r="W120" s="5">
        <v>13.630678014265039</v>
      </c>
      <c r="X120" s="5">
        <v>1.0000497442600909</v>
      </c>
      <c r="Y120" s="5">
        <v>20</v>
      </c>
      <c r="Z120" s="5">
        <v>1</v>
      </c>
      <c r="AA120" s="5">
        <v>1</v>
      </c>
      <c r="AB120" s="5">
        <v>1</v>
      </c>
      <c r="AD120" s="5">
        <v>13.630678014265039</v>
      </c>
      <c r="AE120" s="5">
        <v>1.0000497442600909</v>
      </c>
      <c r="AF120" s="5">
        <v>20</v>
      </c>
      <c r="AG120" s="5">
        <v>1</v>
      </c>
      <c r="AH120" s="5">
        <v>1</v>
      </c>
      <c r="AI120" s="5">
        <v>1</v>
      </c>
    </row>
    <row r="121" spans="1:35" s="5" customFormat="1">
      <c r="A121" s="5" t="s">
        <v>10</v>
      </c>
      <c r="B121" s="5">
        <v>2.7689773034365901</v>
      </c>
      <c r="C121" s="5">
        <v>0.20315314038419588</v>
      </c>
      <c r="D121" s="5">
        <v>6</v>
      </c>
      <c r="E121" s="5">
        <v>0.3</v>
      </c>
      <c r="F121" s="5">
        <v>0.5</v>
      </c>
      <c r="G121" s="5">
        <v>0.33333333333333331</v>
      </c>
      <c r="I121" s="5">
        <v>8.0644613246081231</v>
      </c>
      <c r="J121" s="5">
        <v>0.59166994311138099</v>
      </c>
      <c r="K121" s="5">
        <v>10</v>
      </c>
      <c r="L121" s="5">
        <v>0.5</v>
      </c>
      <c r="M121" s="5">
        <v>0.6</v>
      </c>
      <c r="N121" s="5">
        <v>1</v>
      </c>
      <c r="P121" s="5">
        <v>6.9205421613716602</v>
      </c>
      <c r="Q121" s="5">
        <v>0.50774337207422304</v>
      </c>
      <c r="R121" s="5">
        <v>8</v>
      </c>
      <c r="S121" s="5">
        <v>0.4</v>
      </c>
      <c r="T121" s="5">
        <v>0.4</v>
      </c>
      <c r="U121" s="5">
        <v>1</v>
      </c>
      <c r="W121" s="5">
        <v>4.8927892607143724</v>
      </c>
      <c r="X121" s="5">
        <v>0.35897206608322613</v>
      </c>
      <c r="Y121" s="5">
        <v>4</v>
      </c>
      <c r="Z121" s="5">
        <v>0.2</v>
      </c>
      <c r="AA121" s="5">
        <v>0.2</v>
      </c>
      <c r="AB121" s="5">
        <v>1</v>
      </c>
      <c r="AD121" s="5">
        <v>4.8927892607143724</v>
      </c>
      <c r="AE121" s="5">
        <v>0.35897206608322613</v>
      </c>
      <c r="AF121" s="5">
        <v>4</v>
      </c>
      <c r="AG121" s="5">
        <v>0.2</v>
      </c>
      <c r="AH121" s="5">
        <v>0.2</v>
      </c>
      <c r="AI121" s="5">
        <v>1</v>
      </c>
    </row>
    <row r="122" spans="1:35" s="5" customFormat="1">
      <c r="A122" s="5" t="s">
        <v>142</v>
      </c>
      <c r="B122" s="5">
        <v>0</v>
      </c>
      <c r="C122" s="5">
        <v>0</v>
      </c>
      <c r="D122" s="5">
        <v>0</v>
      </c>
      <c r="E122" s="5">
        <v>0</v>
      </c>
      <c r="F122" s="5">
        <v>0</v>
      </c>
      <c r="G122" s="5">
        <v>0</v>
      </c>
      <c r="I122" s="5">
        <v>3.9890775482628595</v>
      </c>
      <c r="J122" s="5">
        <v>0.29266893237438441</v>
      </c>
      <c r="K122" s="5">
        <v>8</v>
      </c>
      <c r="L122" s="5">
        <v>0.4</v>
      </c>
      <c r="M122" s="5">
        <v>0.5</v>
      </c>
      <c r="N122" s="5">
        <v>0.25</v>
      </c>
      <c r="P122" s="5">
        <v>13.630678014265039</v>
      </c>
      <c r="Q122" s="5">
        <v>1.0000497442600909</v>
      </c>
      <c r="R122" s="5">
        <v>20</v>
      </c>
      <c r="S122" s="5">
        <v>1</v>
      </c>
      <c r="T122" s="5">
        <v>1</v>
      </c>
      <c r="U122" s="5">
        <v>1</v>
      </c>
      <c r="W122" s="5">
        <v>13.630678014265039</v>
      </c>
      <c r="X122" s="5">
        <v>1.0000497442600909</v>
      </c>
      <c r="Y122" s="5">
        <v>20</v>
      </c>
      <c r="Z122" s="5">
        <v>1</v>
      </c>
      <c r="AA122" s="5">
        <v>1</v>
      </c>
      <c r="AB122" s="5">
        <v>1</v>
      </c>
      <c r="AD122" s="5">
        <v>13.630678014265039</v>
      </c>
      <c r="AE122" s="5">
        <v>1.0000497442600909</v>
      </c>
      <c r="AF122" s="5">
        <v>20</v>
      </c>
      <c r="AG122" s="5">
        <v>1</v>
      </c>
      <c r="AH122" s="5">
        <v>1</v>
      </c>
      <c r="AI122" s="5">
        <v>1</v>
      </c>
    </row>
    <row r="123" spans="1:35" s="5" customFormat="1">
      <c r="A123" s="5" t="s">
        <v>17</v>
      </c>
      <c r="B123" s="5">
        <v>0</v>
      </c>
      <c r="C123" s="5">
        <v>0</v>
      </c>
      <c r="D123" s="5">
        <v>0</v>
      </c>
      <c r="E123" s="5">
        <v>0</v>
      </c>
      <c r="F123" s="5">
        <v>0</v>
      </c>
      <c r="G123" s="5">
        <v>0</v>
      </c>
      <c r="I123" s="5">
        <v>4.5150161916812523</v>
      </c>
      <c r="J123" s="5">
        <v>0.33125577341755336</v>
      </c>
      <c r="K123" s="5">
        <v>8</v>
      </c>
      <c r="L123" s="5">
        <v>0.4</v>
      </c>
      <c r="M123" s="5">
        <v>0.4</v>
      </c>
      <c r="N123" s="5">
        <v>0.33333333333333331</v>
      </c>
      <c r="P123" s="5">
        <v>13.630678014265039</v>
      </c>
      <c r="Q123" s="5">
        <v>1.0000497442600909</v>
      </c>
      <c r="R123" s="5">
        <v>20</v>
      </c>
      <c r="S123" s="5">
        <v>1</v>
      </c>
      <c r="T123" s="5">
        <v>1</v>
      </c>
      <c r="U123" s="5">
        <v>1</v>
      </c>
      <c r="W123" s="5">
        <v>13.630678014265039</v>
      </c>
      <c r="X123" s="5">
        <v>1.0000497442600909</v>
      </c>
      <c r="Y123" s="5">
        <v>20</v>
      </c>
      <c r="Z123" s="5">
        <v>1</v>
      </c>
      <c r="AA123" s="5">
        <v>1</v>
      </c>
      <c r="AB123" s="5">
        <v>1</v>
      </c>
      <c r="AD123" s="5">
        <v>13.630678014265039</v>
      </c>
      <c r="AE123" s="5">
        <v>1.0000497442600909</v>
      </c>
      <c r="AF123" s="5">
        <v>20</v>
      </c>
      <c r="AG123" s="5">
        <v>1</v>
      </c>
      <c r="AH123" s="5">
        <v>1</v>
      </c>
      <c r="AI123" s="5">
        <v>1</v>
      </c>
    </row>
    <row r="124" spans="1:35" s="5" customFormat="1">
      <c r="A124" s="5" t="s">
        <v>143</v>
      </c>
      <c r="B124" s="5">
        <v>10.507465390975335</v>
      </c>
      <c r="C124" s="5">
        <v>0.77090721870692114</v>
      </c>
      <c r="D124" s="5">
        <v>17</v>
      </c>
      <c r="E124" s="5">
        <v>0.85</v>
      </c>
      <c r="F124" s="5">
        <v>1</v>
      </c>
      <c r="G124" s="5">
        <v>1</v>
      </c>
      <c r="I124" s="5">
        <v>13.630678014265039</v>
      </c>
      <c r="J124" s="5">
        <v>1.0000497442600909</v>
      </c>
      <c r="K124" s="5">
        <v>20</v>
      </c>
      <c r="L124" s="5">
        <v>1</v>
      </c>
      <c r="M124" s="5">
        <v>1</v>
      </c>
      <c r="N124" s="5">
        <v>1</v>
      </c>
      <c r="P124" s="5">
        <v>13.630678014265039</v>
      </c>
      <c r="Q124" s="5">
        <v>1.0000497442600909</v>
      </c>
      <c r="R124" s="5">
        <v>20</v>
      </c>
      <c r="S124" s="5">
        <v>1</v>
      </c>
      <c r="T124" s="5">
        <v>1</v>
      </c>
      <c r="U124" s="5">
        <v>1</v>
      </c>
      <c r="W124" s="5">
        <v>13.630678014265039</v>
      </c>
      <c r="X124" s="5">
        <v>1.0000497442600909</v>
      </c>
      <c r="Y124" s="5">
        <v>20</v>
      </c>
      <c r="Z124" s="5">
        <v>1</v>
      </c>
      <c r="AA124" s="5">
        <v>1</v>
      </c>
      <c r="AB124" s="5">
        <v>1</v>
      </c>
      <c r="AD124" s="5">
        <v>13.630678014265039</v>
      </c>
      <c r="AE124" s="5">
        <v>1.0000497442600909</v>
      </c>
      <c r="AF124" s="5">
        <v>20</v>
      </c>
      <c r="AG124" s="5">
        <v>1</v>
      </c>
      <c r="AH124" s="5">
        <v>1</v>
      </c>
      <c r="AI124" s="5">
        <v>1</v>
      </c>
    </row>
    <row r="125" spans="1:35" s="5" customFormat="1">
      <c r="A125" s="5" t="s">
        <v>144</v>
      </c>
      <c r="B125" s="5">
        <v>8.2626914631443817</v>
      </c>
      <c r="C125" s="5">
        <v>0.60621360698051219</v>
      </c>
      <c r="D125" s="5">
        <v>11</v>
      </c>
      <c r="E125" s="5">
        <v>0.55000000000000004</v>
      </c>
      <c r="F125" s="5">
        <v>0.7</v>
      </c>
      <c r="G125" s="5">
        <v>1</v>
      </c>
      <c r="I125" s="5">
        <v>7.0008319560014654</v>
      </c>
      <c r="J125" s="5">
        <v>0.51363403932512586</v>
      </c>
      <c r="K125" s="5">
        <v>10</v>
      </c>
      <c r="L125" s="5">
        <v>0.5</v>
      </c>
      <c r="M125" s="5">
        <v>0.7</v>
      </c>
      <c r="N125" s="5">
        <v>1</v>
      </c>
      <c r="P125" s="5">
        <v>7.1703840538128034</v>
      </c>
      <c r="Q125" s="5">
        <v>0.52607366498993424</v>
      </c>
      <c r="R125" s="5">
        <v>10</v>
      </c>
      <c r="S125" s="5">
        <v>0.5</v>
      </c>
      <c r="T125" s="5">
        <v>0.6</v>
      </c>
      <c r="U125" s="5">
        <v>1</v>
      </c>
      <c r="W125" s="5">
        <v>3.6938192563783536</v>
      </c>
      <c r="X125" s="5">
        <v>0.27100654852372363</v>
      </c>
      <c r="Y125" s="5">
        <v>5</v>
      </c>
      <c r="Z125" s="5">
        <v>0.25</v>
      </c>
      <c r="AA125" s="5">
        <v>0.3</v>
      </c>
      <c r="AB125" s="5">
        <v>0.5</v>
      </c>
      <c r="AD125" s="5">
        <v>3.6938192563783536</v>
      </c>
      <c r="AE125" s="5">
        <v>0.27100654852372363</v>
      </c>
      <c r="AF125" s="5">
        <v>5</v>
      </c>
      <c r="AG125" s="5">
        <v>0.25</v>
      </c>
      <c r="AH125" s="5">
        <v>0.3</v>
      </c>
      <c r="AI125" s="5">
        <v>0.5</v>
      </c>
    </row>
    <row r="126" spans="1:35" s="5" customFormat="1">
      <c r="A126" s="5" t="s">
        <v>145</v>
      </c>
      <c r="B126" s="5">
        <v>7.1694529975600574</v>
      </c>
      <c r="C126" s="5">
        <v>0.52600535565370921</v>
      </c>
      <c r="D126" s="5">
        <v>10</v>
      </c>
      <c r="E126" s="5">
        <v>0.5</v>
      </c>
      <c r="F126" s="5">
        <v>0.7</v>
      </c>
      <c r="G126" s="5">
        <v>1</v>
      </c>
      <c r="I126" s="5">
        <v>5.8588077126679536</v>
      </c>
      <c r="J126" s="5">
        <v>0.4298464939594977</v>
      </c>
      <c r="K126" s="5">
        <v>12</v>
      </c>
      <c r="L126" s="5">
        <v>0.6</v>
      </c>
      <c r="M126" s="5">
        <v>0.7</v>
      </c>
      <c r="N126" s="5">
        <v>0.25</v>
      </c>
      <c r="P126" s="5">
        <v>13.630678014265039</v>
      </c>
      <c r="Q126" s="5">
        <v>1.0000497442600909</v>
      </c>
      <c r="R126" s="5">
        <v>20</v>
      </c>
      <c r="S126" s="5">
        <v>1</v>
      </c>
      <c r="T126" s="5">
        <v>1</v>
      </c>
      <c r="U126" s="5">
        <v>1</v>
      </c>
      <c r="W126" s="5">
        <v>13.630678014265039</v>
      </c>
      <c r="X126" s="5">
        <v>1.0000497442600909</v>
      </c>
      <c r="Y126" s="5">
        <v>20</v>
      </c>
      <c r="Z126" s="5">
        <v>1</v>
      </c>
      <c r="AA126" s="5">
        <v>1</v>
      </c>
      <c r="AB126" s="5">
        <v>1</v>
      </c>
      <c r="AD126" s="5">
        <v>13.630678014265039</v>
      </c>
      <c r="AE126" s="5">
        <v>1.0000497442600909</v>
      </c>
      <c r="AF126" s="5">
        <v>20</v>
      </c>
      <c r="AG126" s="5">
        <v>1</v>
      </c>
      <c r="AH126" s="5">
        <v>1</v>
      </c>
      <c r="AI126" s="5">
        <v>1</v>
      </c>
    </row>
    <row r="127" spans="1:35" s="5" customFormat="1">
      <c r="A127" s="5" t="s">
        <v>146</v>
      </c>
      <c r="B127" s="5">
        <v>6.0213454022902066</v>
      </c>
      <c r="C127" s="5">
        <v>0.441771489529729</v>
      </c>
      <c r="D127" s="5">
        <v>13</v>
      </c>
      <c r="E127" s="5">
        <v>0.65</v>
      </c>
      <c r="F127" s="5">
        <v>0.9</v>
      </c>
      <c r="G127" s="5">
        <v>0.5</v>
      </c>
      <c r="I127" s="5">
        <v>8.727588027273093</v>
      </c>
      <c r="J127" s="5">
        <v>0.64032193890484901</v>
      </c>
      <c r="K127" s="5">
        <v>15</v>
      </c>
      <c r="L127" s="5">
        <v>0.75</v>
      </c>
      <c r="M127" s="5">
        <v>0.8</v>
      </c>
      <c r="N127" s="5">
        <v>0.5</v>
      </c>
      <c r="P127" s="5">
        <v>13.630678014265039</v>
      </c>
      <c r="Q127" s="5">
        <v>1.0000497442600909</v>
      </c>
      <c r="R127" s="5">
        <v>20</v>
      </c>
      <c r="S127" s="5">
        <v>1</v>
      </c>
      <c r="T127" s="5">
        <v>1</v>
      </c>
      <c r="U127" s="5">
        <v>1</v>
      </c>
      <c r="W127" s="5">
        <v>13.630678014265039</v>
      </c>
      <c r="X127" s="5">
        <v>1.0000497442600909</v>
      </c>
      <c r="Y127" s="5">
        <v>20</v>
      </c>
      <c r="Z127" s="5">
        <v>1</v>
      </c>
      <c r="AA127" s="5">
        <v>1</v>
      </c>
      <c r="AB127" s="5">
        <v>1</v>
      </c>
      <c r="AD127" s="5">
        <v>13.630678014265039</v>
      </c>
      <c r="AE127" s="5">
        <v>1.0000497442600909</v>
      </c>
      <c r="AF127" s="5">
        <v>20</v>
      </c>
      <c r="AG127" s="5">
        <v>1</v>
      </c>
      <c r="AH127" s="5">
        <v>1</v>
      </c>
      <c r="AI127" s="5">
        <v>1</v>
      </c>
    </row>
    <row r="128" spans="1:35" s="5" customFormat="1">
      <c r="A128" s="5" t="s">
        <v>147</v>
      </c>
      <c r="B128" s="5">
        <v>4.5</v>
      </c>
      <c r="C128" s="5">
        <v>0.33015407190022006</v>
      </c>
      <c r="D128" s="5">
        <v>4</v>
      </c>
      <c r="E128" s="5">
        <v>0.2</v>
      </c>
      <c r="F128" s="5">
        <v>0.2</v>
      </c>
      <c r="G128" s="5">
        <v>1</v>
      </c>
      <c r="I128" s="5">
        <v>4.5</v>
      </c>
      <c r="J128" s="5">
        <v>0.33015407190022006</v>
      </c>
      <c r="K128" s="5">
        <v>4</v>
      </c>
      <c r="L128" s="5">
        <v>0.2</v>
      </c>
      <c r="M128" s="5">
        <v>0.2</v>
      </c>
      <c r="N128" s="5">
        <v>1</v>
      </c>
      <c r="P128" s="5">
        <v>0</v>
      </c>
      <c r="Q128" s="5">
        <v>0</v>
      </c>
      <c r="R128" s="5">
        <v>0</v>
      </c>
      <c r="S128" s="5">
        <v>0</v>
      </c>
      <c r="T128" s="5">
        <v>0</v>
      </c>
      <c r="U128" s="5">
        <v>0</v>
      </c>
      <c r="W128" s="5">
        <v>0</v>
      </c>
      <c r="X128" s="5">
        <v>0</v>
      </c>
      <c r="Y128" s="5">
        <v>0</v>
      </c>
      <c r="Z128" s="5">
        <v>0</v>
      </c>
      <c r="AA128" s="5">
        <v>0</v>
      </c>
      <c r="AB128" s="5">
        <v>0</v>
      </c>
      <c r="AD128" s="5">
        <v>0</v>
      </c>
      <c r="AE128" s="5">
        <v>0</v>
      </c>
      <c r="AF128" s="5">
        <v>0</v>
      </c>
      <c r="AG128" s="5">
        <v>0</v>
      </c>
      <c r="AH128" s="5">
        <v>0</v>
      </c>
      <c r="AI128" s="5">
        <v>0</v>
      </c>
    </row>
    <row r="129" spans="1:35" s="5" customFormat="1">
      <c r="A129" s="5" t="s">
        <v>7</v>
      </c>
      <c r="B129" s="5">
        <v>2.9178134987528725</v>
      </c>
      <c r="C129" s="5">
        <v>0.21407289059081969</v>
      </c>
      <c r="D129" s="5">
        <v>5</v>
      </c>
      <c r="E129" s="5">
        <v>0.25</v>
      </c>
      <c r="F129" s="5">
        <v>0.5</v>
      </c>
      <c r="G129" s="5">
        <v>1</v>
      </c>
      <c r="I129" s="5">
        <v>6.543559338088345</v>
      </c>
      <c r="J129" s="5">
        <v>0.480085057820128</v>
      </c>
      <c r="K129" s="5">
        <v>11</v>
      </c>
      <c r="L129" s="5">
        <v>0.55000000000000004</v>
      </c>
      <c r="M129" s="5">
        <v>1</v>
      </c>
      <c r="N129" s="5">
        <v>1</v>
      </c>
      <c r="P129" s="5">
        <v>3.6309297535714573</v>
      </c>
      <c r="Q129" s="5">
        <v>0.26639249842783985</v>
      </c>
      <c r="R129" s="5">
        <v>3</v>
      </c>
      <c r="S129" s="5">
        <v>0.15</v>
      </c>
      <c r="T129" s="5">
        <v>0.2</v>
      </c>
      <c r="U129" s="5">
        <v>1</v>
      </c>
      <c r="W129" s="5">
        <v>3.6309297535714573</v>
      </c>
      <c r="X129" s="5">
        <v>0.26639249842783985</v>
      </c>
      <c r="Y129" s="5">
        <v>3</v>
      </c>
      <c r="Z129" s="5">
        <v>0.15</v>
      </c>
      <c r="AA129" s="5">
        <v>0.2</v>
      </c>
      <c r="AB129" s="5">
        <v>1</v>
      </c>
      <c r="AD129" s="5">
        <v>4.8927892607143724</v>
      </c>
      <c r="AE129" s="5">
        <v>0.35897206608322613</v>
      </c>
      <c r="AF129" s="5">
        <v>4</v>
      </c>
      <c r="AG129" s="5">
        <v>0.2</v>
      </c>
      <c r="AH129" s="5">
        <v>0.2</v>
      </c>
      <c r="AI129" s="5">
        <v>1</v>
      </c>
    </row>
    <row r="130" spans="1:35" s="5" customFormat="1">
      <c r="A130" s="5" t="s">
        <v>150</v>
      </c>
      <c r="B130" s="5">
        <v>2.4871369406794797</v>
      </c>
      <c r="C130" s="5">
        <v>0.1824751974086192</v>
      </c>
      <c r="D130" s="5">
        <v>4</v>
      </c>
      <c r="E130" s="5">
        <v>0.2</v>
      </c>
      <c r="F130" s="5">
        <v>0.4</v>
      </c>
      <c r="G130" s="5">
        <v>1</v>
      </c>
      <c r="I130" s="5">
        <v>10.368818507122121</v>
      </c>
      <c r="J130" s="5">
        <v>0.76073503353793992</v>
      </c>
      <c r="K130" s="5">
        <v>18</v>
      </c>
      <c r="L130" s="5">
        <v>0.9</v>
      </c>
      <c r="M130" s="5">
        <v>1</v>
      </c>
      <c r="N130" s="5">
        <v>1</v>
      </c>
      <c r="P130" s="5">
        <v>11.630678014265037</v>
      </c>
      <c r="Q130" s="5">
        <v>0.85331460119332625</v>
      </c>
      <c r="R130" s="5">
        <v>19</v>
      </c>
      <c r="S130" s="5">
        <v>0.95</v>
      </c>
      <c r="T130" s="5">
        <v>1</v>
      </c>
      <c r="U130" s="5">
        <v>1</v>
      </c>
      <c r="W130" s="5">
        <v>11.630678014265037</v>
      </c>
      <c r="X130" s="5">
        <v>0.85331460119332625</v>
      </c>
      <c r="Y130" s="5">
        <v>19</v>
      </c>
      <c r="Z130" s="5">
        <v>0.95</v>
      </c>
      <c r="AA130" s="5">
        <v>1</v>
      </c>
      <c r="AB130" s="5">
        <v>1</v>
      </c>
      <c r="AD130" s="5">
        <v>11.630678014265037</v>
      </c>
      <c r="AE130" s="5">
        <v>0.85331460119332625</v>
      </c>
      <c r="AF130" s="5">
        <v>19</v>
      </c>
      <c r="AG130" s="5">
        <v>0.95</v>
      </c>
      <c r="AH130" s="5">
        <v>1</v>
      </c>
      <c r="AI130" s="5">
        <v>1</v>
      </c>
    </row>
    <row r="131" spans="1:35" s="5" customFormat="1">
      <c r="A131" s="5" t="s">
        <v>151</v>
      </c>
      <c r="B131" s="5">
        <v>0</v>
      </c>
      <c r="C131" s="5">
        <v>0</v>
      </c>
      <c r="D131" s="5">
        <v>0</v>
      </c>
      <c r="E131" s="5">
        <v>0</v>
      </c>
      <c r="F131" s="5">
        <v>0</v>
      </c>
      <c r="G131" s="5">
        <v>0</v>
      </c>
      <c r="I131" s="5">
        <v>1</v>
      </c>
      <c r="J131" s="5">
        <v>7.3367571533382248E-2</v>
      </c>
      <c r="K131" s="5">
        <v>1</v>
      </c>
      <c r="L131" s="5">
        <v>0.05</v>
      </c>
      <c r="M131" s="5">
        <v>0.1</v>
      </c>
      <c r="N131" s="5">
        <v>1</v>
      </c>
      <c r="P131" s="5">
        <v>0</v>
      </c>
      <c r="Q131" s="5">
        <v>0</v>
      </c>
      <c r="R131" s="5">
        <v>0</v>
      </c>
      <c r="S131" s="5">
        <v>0</v>
      </c>
      <c r="T131" s="5">
        <v>0</v>
      </c>
      <c r="U131" s="5">
        <v>0</v>
      </c>
      <c r="W131" s="5">
        <v>0</v>
      </c>
      <c r="X131" s="5">
        <v>0</v>
      </c>
      <c r="Y131" s="5">
        <v>0</v>
      </c>
      <c r="Z131" s="5">
        <v>0</v>
      </c>
      <c r="AA131" s="5">
        <v>0</v>
      </c>
      <c r="AB131" s="5">
        <v>0</v>
      </c>
      <c r="AD131" s="5">
        <v>0</v>
      </c>
      <c r="AE131" s="5">
        <v>0</v>
      </c>
      <c r="AF131" s="5">
        <v>0</v>
      </c>
      <c r="AG131" s="5">
        <v>0</v>
      </c>
      <c r="AH131" s="5">
        <v>0</v>
      </c>
      <c r="AI131" s="5">
        <v>0</v>
      </c>
    </row>
    <row r="132" spans="1:35" s="5" customFormat="1">
      <c r="A132" s="5" t="s">
        <v>152</v>
      </c>
      <c r="B132" s="5">
        <v>11.630678014265037</v>
      </c>
      <c r="C132" s="5">
        <v>0.85331460119332625</v>
      </c>
      <c r="D132" s="5">
        <v>19</v>
      </c>
      <c r="E132" s="5">
        <v>0.95</v>
      </c>
      <c r="F132" s="5">
        <v>1</v>
      </c>
      <c r="G132" s="5">
        <v>1</v>
      </c>
      <c r="I132" s="5">
        <v>13.630678014265039</v>
      </c>
      <c r="J132" s="5">
        <v>1.0000497442600909</v>
      </c>
      <c r="K132" s="5">
        <v>20</v>
      </c>
      <c r="L132" s="5">
        <v>1</v>
      </c>
      <c r="M132" s="5">
        <v>1</v>
      </c>
      <c r="N132" s="5">
        <v>1</v>
      </c>
      <c r="P132" s="5">
        <v>13.630678014265039</v>
      </c>
      <c r="Q132" s="5">
        <v>1.0000497442600909</v>
      </c>
      <c r="R132" s="5">
        <v>20</v>
      </c>
      <c r="S132" s="5">
        <v>1</v>
      </c>
      <c r="T132" s="5">
        <v>1</v>
      </c>
      <c r="U132" s="5">
        <v>1</v>
      </c>
      <c r="W132" s="5">
        <v>13.630678014265039</v>
      </c>
      <c r="X132" s="5">
        <v>1.0000497442600909</v>
      </c>
      <c r="Y132" s="5">
        <v>20</v>
      </c>
      <c r="Z132" s="5">
        <v>1</v>
      </c>
      <c r="AA132" s="5">
        <v>1</v>
      </c>
      <c r="AB132" s="5">
        <v>1</v>
      </c>
      <c r="AD132" s="5">
        <v>13.630678014265039</v>
      </c>
      <c r="AE132" s="5">
        <v>1.0000497442600909</v>
      </c>
      <c r="AF132" s="5">
        <v>20</v>
      </c>
      <c r="AG132" s="5">
        <v>1</v>
      </c>
      <c r="AH132" s="5">
        <v>1</v>
      </c>
      <c r="AI132" s="5">
        <v>1</v>
      </c>
    </row>
    <row r="133" spans="1:35" s="5" customFormat="1">
      <c r="A133" s="5" t="s">
        <v>153</v>
      </c>
      <c r="B133" s="5">
        <v>5.4139989179622425</v>
      </c>
      <c r="C133" s="5">
        <v>0.39721195289524885</v>
      </c>
      <c r="D133" s="5">
        <v>8</v>
      </c>
      <c r="E133" s="5">
        <v>0.4</v>
      </c>
      <c r="F133" s="5">
        <v>0.5714285714285714</v>
      </c>
      <c r="G133" s="5">
        <v>0.5</v>
      </c>
      <c r="I133" s="5">
        <v>5.4139989179622425</v>
      </c>
      <c r="J133" s="5">
        <v>0.39721195289524885</v>
      </c>
      <c r="K133" s="5">
        <v>8</v>
      </c>
      <c r="L133" s="5">
        <v>0.4</v>
      </c>
      <c r="M133" s="5">
        <v>0.5714285714285714</v>
      </c>
      <c r="N133" s="5">
        <v>0.5</v>
      </c>
      <c r="P133" s="5">
        <v>3</v>
      </c>
      <c r="Q133" s="5">
        <v>0.22010271460014671</v>
      </c>
      <c r="R133" s="5">
        <v>2</v>
      </c>
      <c r="S133" s="5">
        <v>0.1</v>
      </c>
      <c r="T133" s="5">
        <v>1</v>
      </c>
      <c r="U133" s="5">
        <v>1</v>
      </c>
      <c r="W133" s="5">
        <v>4.8927892607143724</v>
      </c>
      <c r="X133" s="5">
        <v>0.35897206608322613</v>
      </c>
      <c r="Y133" s="5">
        <v>4</v>
      </c>
      <c r="Z133" s="5">
        <v>0.2</v>
      </c>
      <c r="AA133" s="5">
        <v>1</v>
      </c>
      <c r="AB133" s="5">
        <v>1</v>
      </c>
      <c r="AD133" s="5">
        <v>6.3927892607143724</v>
      </c>
      <c r="AE133" s="5">
        <v>0.4690234233832995</v>
      </c>
      <c r="AF133" s="5">
        <v>6</v>
      </c>
      <c r="AG133" s="5">
        <v>0.3</v>
      </c>
      <c r="AH133" s="5">
        <v>1</v>
      </c>
      <c r="AI133" s="5">
        <v>1</v>
      </c>
    </row>
    <row r="134" spans="1:35" s="5" customFormat="1">
      <c r="A134" s="5" t="s">
        <v>154</v>
      </c>
      <c r="B134" s="5">
        <v>2.6358492550569363</v>
      </c>
      <c r="C134" s="5">
        <v>0.19338585877160208</v>
      </c>
      <c r="D134" s="5">
        <v>4</v>
      </c>
      <c r="E134" s="5">
        <v>0.2</v>
      </c>
      <c r="F134" s="5">
        <v>0.3</v>
      </c>
      <c r="G134" s="5">
        <v>0.5</v>
      </c>
      <c r="I134" s="5">
        <v>2.6358492550569363</v>
      </c>
      <c r="J134" s="5">
        <v>0.19338585877160208</v>
      </c>
      <c r="K134" s="5">
        <v>4</v>
      </c>
      <c r="L134" s="5">
        <v>0.2</v>
      </c>
      <c r="M134" s="5">
        <v>0.3</v>
      </c>
      <c r="N134" s="5">
        <v>0.5</v>
      </c>
      <c r="P134" s="5">
        <v>7.6848189349345519</v>
      </c>
      <c r="Q134" s="5">
        <v>0.56381650292990104</v>
      </c>
      <c r="R134" s="5">
        <v>8</v>
      </c>
      <c r="S134" s="5">
        <v>0.4</v>
      </c>
      <c r="T134" s="5">
        <v>0.4</v>
      </c>
      <c r="U134" s="5">
        <v>1</v>
      </c>
      <c r="W134" s="5">
        <v>5.4525880959238044</v>
      </c>
      <c r="X134" s="5">
        <v>0.4000431471697582</v>
      </c>
      <c r="Y134" s="5">
        <v>6</v>
      </c>
      <c r="Z134" s="5">
        <v>0.3</v>
      </c>
      <c r="AA134" s="5">
        <v>0.3</v>
      </c>
      <c r="AB134" s="5">
        <v>1</v>
      </c>
      <c r="AD134" s="5">
        <v>5.5</v>
      </c>
      <c r="AE134" s="5">
        <v>0.40352164343360231</v>
      </c>
      <c r="AF134" s="5">
        <v>6</v>
      </c>
      <c r="AG134" s="5">
        <v>0.3</v>
      </c>
      <c r="AH134" s="5">
        <v>0.3</v>
      </c>
      <c r="AI134" s="5">
        <v>1</v>
      </c>
    </row>
    <row r="135" spans="1:35" s="5" customFormat="1">
      <c r="A135" s="5" t="s">
        <v>155</v>
      </c>
      <c r="B135" s="5">
        <v>4.2347575760725338</v>
      </c>
      <c r="C135" s="5">
        <v>0.31069387938903403</v>
      </c>
      <c r="D135" s="5">
        <v>8</v>
      </c>
      <c r="E135" s="5">
        <v>0.4</v>
      </c>
      <c r="F135" s="5">
        <v>0.7</v>
      </c>
      <c r="G135" s="5">
        <v>1</v>
      </c>
      <c r="I135" s="5">
        <v>6.2494891145433735</v>
      </c>
      <c r="J135" s="5">
        <v>0.45850983965835462</v>
      </c>
      <c r="K135" s="5">
        <v>9</v>
      </c>
      <c r="L135" s="5">
        <v>0.45</v>
      </c>
      <c r="M135" s="5">
        <v>0.7</v>
      </c>
      <c r="N135" s="5">
        <v>1</v>
      </c>
      <c r="P135" s="5">
        <v>4.0050053972270847</v>
      </c>
      <c r="Q135" s="5">
        <v>0.29383751997264007</v>
      </c>
      <c r="R135" s="5">
        <v>5</v>
      </c>
      <c r="S135" s="5">
        <v>0.25</v>
      </c>
      <c r="T135" s="5">
        <v>0.4</v>
      </c>
      <c r="U135" s="5">
        <v>1</v>
      </c>
      <c r="W135" s="5">
        <v>4.7474246260211679</v>
      </c>
      <c r="X135" s="5">
        <v>0.34830701584894846</v>
      </c>
      <c r="Y135" s="5">
        <v>6</v>
      </c>
      <c r="Z135" s="5">
        <v>0.3</v>
      </c>
      <c r="AA135" s="5">
        <v>0.5</v>
      </c>
      <c r="AB135" s="5">
        <v>1</v>
      </c>
      <c r="AD135" s="5">
        <v>5.0772317626613486</v>
      </c>
      <c r="AE135" s="5">
        <v>0.3725041645386169</v>
      </c>
      <c r="AF135" s="5">
        <v>7</v>
      </c>
      <c r="AG135" s="5">
        <v>0.35</v>
      </c>
      <c r="AH135" s="5">
        <v>0.6</v>
      </c>
      <c r="AI135" s="5">
        <v>1</v>
      </c>
    </row>
    <row r="136" spans="1:35" s="5" customFormat="1">
      <c r="A136" s="5" t="s">
        <v>156</v>
      </c>
      <c r="B136" s="5">
        <v>3</v>
      </c>
      <c r="C136" s="5">
        <v>0.22010271460014671</v>
      </c>
      <c r="D136" s="5">
        <v>2</v>
      </c>
      <c r="E136" s="5">
        <v>0.1</v>
      </c>
      <c r="F136" s="5">
        <v>0.33333333333333331</v>
      </c>
      <c r="G136" s="5">
        <v>1</v>
      </c>
      <c r="I136" s="5">
        <v>3</v>
      </c>
      <c r="J136" s="5">
        <v>0.22010271460014671</v>
      </c>
      <c r="K136" s="5">
        <v>2</v>
      </c>
      <c r="L136" s="5">
        <v>0.1</v>
      </c>
      <c r="M136" s="5">
        <v>0.33333333333333331</v>
      </c>
      <c r="N136" s="5">
        <v>1</v>
      </c>
      <c r="P136" s="5">
        <v>3</v>
      </c>
      <c r="Q136" s="5">
        <v>0.22010271460014671</v>
      </c>
      <c r="R136" s="5">
        <v>2</v>
      </c>
      <c r="S136" s="5">
        <v>0.1</v>
      </c>
      <c r="T136" s="5">
        <v>0.5</v>
      </c>
      <c r="U136" s="5">
        <v>1</v>
      </c>
      <c r="W136" s="5">
        <v>3</v>
      </c>
      <c r="X136" s="5">
        <v>0.22010271460014671</v>
      </c>
      <c r="Y136" s="5">
        <v>2</v>
      </c>
      <c r="Z136" s="5">
        <v>0.1</v>
      </c>
      <c r="AA136" s="5">
        <v>0.5</v>
      </c>
      <c r="AB136" s="5">
        <v>1</v>
      </c>
      <c r="AD136" s="5">
        <v>3</v>
      </c>
      <c r="AE136" s="5">
        <v>0.22010271460014671</v>
      </c>
      <c r="AF136" s="5">
        <v>2</v>
      </c>
      <c r="AG136" s="5">
        <v>0.1</v>
      </c>
      <c r="AH136" s="5">
        <v>0.33333333333333331</v>
      </c>
      <c r="AI136" s="5">
        <v>1</v>
      </c>
    </row>
    <row r="137" spans="1:35" s="5" customFormat="1">
      <c r="A137" s="5" t="s">
        <v>157</v>
      </c>
      <c r="B137" s="5">
        <v>4.2690634778694578</v>
      </c>
      <c r="C137" s="5">
        <v>0.313210820093137</v>
      </c>
      <c r="D137" s="5">
        <v>9</v>
      </c>
      <c r="E137" s="5">
        <v>0.45</v>
      </c>
      <c r="F137" s="5">
        <v>0.5</v>
      </c>
      <c r="G137" s="5">
        <v>0.2</v>
      </c>
      <c r="I137" s="5">
        <v>13.630678014265039</v>
      </c>
      <c r="J137" s="5">
        <v>1.0000497442600909</v>
      </c>
      <c r="K137" s="5">
        <v>20</v>
      </c>
      <c r="L137" s="5">
        <v>1</v>
      </c>
      <c r="M137" s="5">
        <v>1</v>
      </c>
      <c r="N137" s="5">
        <v>1</v>
      </c>
      <c r="P137" s="5">
        <v>13.630678014265039</v>
      </c>
      <c r="Q137" s="5">
        <v>1.0000497442600909</v>
      </c>
      <c r="R137" s="5">
        <v>20</v>
      </c>
      <c r="S137" s="5">
        <v>1</v>
      </c>
      <c r="T137" s="5">
        <v>1</v>
      </c>
      <c r="U137" s="5">
        <v>1</v>
      </c>
      <c r="W137" s="5">
        <v>13.630678014265039</v>
      </c>
      <c r="X137" s="5">
        <v>1.0000497442600909</v>
      </c>
      <c r="Y137" s="5">
        <v>20</v>
      </c>
      <c r="Z137" s="5">
        <v>1</v>
      </c>
      <c r="AA137" s="5">
        <v>1</v>
      </c>
      <c r="AB137" s="5">
        <v>1</v>
      </c>
      <c r="AD137" s="5">
        <v>13.630678014265039</v>
      </c>
      <c r="AE137" s="5">
        <v>1.0000497442600909</v>
      </c>
      <c r="AF137" s="5">
        <v>20</v>
      </c>
      <c r="AG137" s="5">
        <v>1</v>
      </c>
      <c r="AH137" s="5">
        <v>1</v>
      </c>
      <c r="AI137" s="5">
        <v>1</v>
      </c>
    </row>
    <row r="138" spans="1:35" s="5" customFormat="1">
      <c r="A138" s="5" t="s">
        <v>104</v>
      </c>
      <c r="B138" s="5">
        <v>0</v>
      </c>
      <c r="C138" s="5">
        <v>0</v>
      </c>
      <c r="D138" s="5">
        <v>0</v>
      </c>
      <c r="E138" s="5">
        <v>0</v>
      </c>
      <c r="F138" s="5">
        <v>0</v>
      </c>
      <c r="G138" s="5">
        <v>0</v>
      </c>
      <c r="I138" s="5">
        <v>3</v>
      </c>
      <c r="J138" s="5">
        <v>0.22010271460014671</v>
      </c>
      <c r="K138" s="5">
        <v>2</v>
      </c>
      <c r="L138" s="5">
        <v>0.1</v>
      </c>
      <c r="M138" s="5">
        <v>0.1</v>
      </c>
      <c r="N138" s="5">
        <v>1</v>
      </c>
      <c r="P138" s="5">
        <v>4.9484591188793923</v>
      </c>
      <c r="Q138" s="5">
        <v>0.36305642838440144</v>
      </c>
      <c r="R138" s="5">
        <v>6</v>
      </c>
      <c r="S138" s="5">
        <v>0.3</v>
      </c>
      <c r="T138" s="5">
        <v>0.5</v>
      </c>
      <c r="U138" s="5">
        <v>1</v>
      </c>
      <c r="W138" s="5">
        <v>4.9484591188793923</v>
      </c>
      <c r="X138" s="5">
        <v>0.36305642838440144</v>
      </c>
      <c r="Y138" s="5">
        <v>6</v>
      </c>
      <c r="Z138" s="5">
        <v>0.3</v>
      </c>
      <c r="AA138" s="5">
        <v>0.5</v>
      </c>
      <c r="AB138" s="5">
        <v>1</v>
      </c>
      <c r="AD138" s="5">
        <v>4.9484591188793923</v>
      </c>
      <c r="AE138" s="5">
        <v>0.36305642838440144</v>
      </c>
      <c r="AF138" s="5">
        <v>6</v>
      </c>
      <c r="AG138" s="5">
        <v>0.3</v>
      </c>
      <c r="AH138" s="5">
        <v>0.5</v>
      </c>
      <c r="AI138" s="5">
        <v>1</v>
      </c>
    </row>
    <row r="139" spans="1:35" s="5" customFormat="1">
      <c r="A139" s="5" t="s">
        <v>158</v>
      </c>
      <c r="B139" s="5">
        <v>11.504093739944114</v>
      </c>
      <c r="C139" s="5">
        <v>0.84402742039208467</v>
      </c>
      <c r="D139" s="5">
        <v>16</v>
      </c>
      <c r="E139" s="5">
        <v>0.8</v>
      </c>
      <c r="F139" s="5">
        <v>0.9</v>
      </c>
      <c r="G139" s="5">
        <v>1</v>
      </c>
      <c r="I139" s="5">
        <v>13.630678014265039</v>
      </c>
      <c r="J139" s="5">
        <v>1.0000497442600909</v>
      </c>
      <c r="K139" s="5">
        <v>20</v>
      </c>
      <c r="L139" s="5">
        <v>1</v>
      </c>
      <c r="M139" s="5">
        <v>1</v>
      </c>
      <c r="N139" s="5">
        <v>1</v>
      </c>
      <c r="P139" s="5">
        <v>9.7289089249410985</v>
      </c>
      <c r="Q139" s="5">
        <v>0.71378642149237692</v>
      </c>
      <c r="R139" s="5">
        <v>13</v>
      </c>
      <c r="S139" s="5">
        <v>0.65</v>
      </c>
      <c r="T139" s="5">
        <v>0.8</v>
      </c>
      <c r="U139" s="5">
        <v>1</v>
      </c>
      <c r="W139" s="5">
        <v>5.18185408703226</v>
      </c>
      <c r="X139" s="5">
        <v>0.38018005040588848</v>
      </c>
      <c r="Y139" s="5">
        <v>5</v>
      </c>
      <c r="Z139" s="5">
        <v>0.25</v>
      </c>
      <c r="AA139" s="5">
        <v>0.3</v>
      </c>
      <c r="AB139" s="5">
        <v>1</v>
      </c>
      <c r="AD139" s="5">
        <v>7.3453773566381768</v>
      </c>
      <c r="AE139" s="5">
        <v>0.53891249865283763</v>
      </c>
      <c r="AF139" s="5">
        <v>8</v>
      </c>
      <c r="AG139" s="5">
        <v>0.4</v>
      </c>
      <c r="AH139" s="5">
        <v>0.4</v>
      </c>
      <c r="AI139" s="5">
        <v>1</v>
      </c>
    </row>
    <row r="140" spans="1:35" s="5" customFormat="1">
      <c r="A140" s="5" t="s">
        <v>159</v>
      </c>
      <c r="B140" s="5">
        <v>0.98713694067947966</v>
      </c>
      <c r="C140" s="5">
        <v>7.2423840108545828E-2</v>
      </c>
      <c r="D140" s="5">
        <v>2</v>
      </c>
      <c r="E140" s="5">
        <v>0.1</v>
      </c>
      <c r="F140" s="5">
        <v>0.2</v>
      </c>
      <c r="G140" s="5">
        <v>0.5</v>
      </c>
      <c r="I140" s="5">
        <v>3.93786303643695</v>
      </c>
      <c r="J140" s="5">
        <v>0.28891144801444973</v>
      </c>
      <c r="K140" s="5">
        <v>5</v>
      </c>
      <c r="L140" s="5">
        <v>0.25</v>
      </c>
      <c r="M140" s="5">
        <v>0.4</v>
      </c>
      <c r="N140" s="5">
        <v>1</v>
      </c>
      <c r="P140" s="5">
        <v>3</v>
      </c>
      <c r="Q140" s="5">
        <v>0.22010271460014671</v>
      </c>
      <c r="R140" s="5">
        <v>2</v>
      </c>
      <c r="S140" s="5">
        <v>0.1</v>
      </c>
      <c r="T140" s="5">
        <v>0.1</v>
      </c>
      <c r="U140" s="5">
        <v>1</v>
      </c>
      <c r="W140" s="5">
        <v>4.8927892607143724</v>
      </c>
      <c r="X140" s="5">
        <v>0.35897206608322613</v>
      </c>
      <c r="Y140" s="5">
        <v>4</v>
      </c>
      <c r="Z140" s="5">
        <v>0.2</v>
      </c>
      <c r="AA140" s="5">
        <v>0.2</v>
      </c>
      <c r="AB140" s="5">
        <v>1</v>
      </c>
      <c r="AD140" s="5">
        <v>5.7920296742201796</v>
      </c>
      <c r="AE140" s="5">
        <v>0.42494715144682166</v>
      </c>
      <c r="AF140" s="5">
        <v>7</v>
      </c>
      <c r="AG140" s="5">
        <v>0.35</v>
      </c>
      <c r="AH140" s="5">
        <v>0.4</v>
      </c>
      <c r="AI140" s="5">
        <v>1</v>
      </c>
    </row>
    <row r="141" spans="1:35" s="5" customFormat="1">
      <c r="A141" s="5" t="s">
        <v>160</v>
      </c>
      <c r="B141" s="5">
        <v>1</v>
      </c>
      <c r="C141" s="5">
        <v>7.3367571533382248E-2</v>
      </c>
      <c r="D141" s="5">
        <v>1</v>
      </c>
      <c r="E141" s="5">
        <v>0.05</v>
      </c>
      <c r="F141" s="5">
        <v>0.1</v>
      </c>
      <c r="G141" s="5">
        <v>1</v>
      </c>
      <c r="I141" s="5">
        <v>1.3333333333333333</v>
      </c>
      <c r="J141" s="5">
        <v>9.7823428711176316E-2</v>
      </c>
      <c r="K141" s="5">
        <v>2</v>
      </c>
      <c r="L141" s="5">
        <v>0.1</v>
      </c>
      <c r="M141" s="5">
        <v>0.2</v>
      </c>
      <c r="N141" s="5">
        <v>1</v>
      </c>
      <c r="P141" s="5">
        <v>1</v>
      </c>
      <c r="Q141" s="5">
        <v>7.3367571533382248E-2</v>
      </c>
      <c r="R141" s="5">
        <v>1</v>
      </c>
      <c r="S141" s="5">
        <v>0.05</v>
      </c>
      <c r="T141" s="5">
        <v>0.125</v>
      </c>
      <c r="U141" s="5">
        <v>1</v>
      </c>
      <c r="W141" s="5">
        <v>0.63092975357145742</v>
      </c>
      <c r="X141" s="5">
        <v>4.628978382769313E-2</v>
      </c>
      <c r="Y141" s="5">
        <v>1</v>
      </c>
      <c r="Z141" s="5">
        <v>0.05</v>
      </c>
      <c r="AA141" s="5">
        <v>0.1111111111111111</v>
      </c>
      <c r="AB141" s="5">
        <v>0.5</v>
      </c>
      <c r="AD141" s="5">
        <v>0.63092975357145742</v>
      </c>
      <c r="AE141" s="5">
        <v>4.628978382769313E-2</v>
      </c>
      <c r="AF141" s="5">
        <v>1</v>
      </c>
      <c r="AG141" s="5">
        <v>0.05</v>
      </c>
      <c r="AH141" s="5">
        <v>0.1111111111111111</v>
      </c>
      <c r="AI141" s="5">
        <v>0.5</v>
      </c>
    </row>
    <row r="142" spans="1:35" s="5" customFormat="1">
      <c r="A142" s="5" t="s">
        <v>161</v>
      </c>
      <c r="B142" s="5">
        <v>8.6565304832505614</v>
      </c>
      <c r="C142" s="5">
        <v>0.63510861946078945</v>
      </c>
      <c r="D142" s="5">
        <v>13</v>
      </c>
      <c r="E142" s="5">
        <v>0.65</v>
      </c>
      <c r="F142" s="5">
        <v>0.7</v>
      </c>
      <c r="G142" s="5">
        <v>1</v>
      </c>
      <c r="I142" s="5">
        <v>0.43067655807339306</v>
      </c>
      <c r="J142" s="5">
        <v>3.1597693182200515E-2</v>
      </c>
      <c r="K142" s="5">
        <v>1</v>
      </c>
      <c r="L142" s="5">
        <v>0.05</v>
      </c>
      <c r="M142" s="5">
        <v>0.1</v>
      </c>
      <c r="N142" s="5">
        <v>0.25</v>
      </c>
      <c r="P142" s="5">
        <v>13.630678014265039</v>
      </c>
      <c r="Q142" s="5">
        <v>1.0000497442600909</v>
      </c>
      <c r="R142" s="5">
        <v>20</v>
      </c>
      <c r="S142" s="5">
        <v>1</v>
      </c>
      <c r="T142" s="5">
        <v>1</v>
      </c>
      <c r="U142" s="5">
        <v>1</v>
      </c>
      <c r="W142" s="5">
        <v>13.630678014265039</v>
      </c>
      <c r="X142" s="5">
        <v>1.0000497442600909</v>
      </c>
      <c r="Y142" s="5">
        <v>20</v>
      </c>
      <c r="Z142" s="5">
        <v>1</v>
      </c>
      <c r="AA142" s="5">
        <v>1</v>
      </c>
      <c r="AB142" s="5">
        <v>1</v>
      </c>
      <c r="AD142" s="5">
        <v>9.7914941231934787</v>
      </c>
      <c r="AE142" s="5">
        <v>0.71837814550208934</v>
      </c>
      <c r="AF142" s="5">
        <v>14</v>
      </c>
      <c r="AG142" s="5">
        <v>0.7</v>
      </c>
      <c r="AH142" s="5">
        <v>0.7</v>
      </c>
      <c r="AI142" s="5">
        <v>1</v>
      </c>
    </row>
    <row r="143" spans="1:35" s="5" customFormat="1">
      <c r="A143" s="5" t="s">
        <v>162</v>
      </c>
      <c r="B143" s="5">
        <v>0</v>
      </c>
      <c r="C143" s="5">
        <v>0</v>
      </c>
      <c r="D143" s="5">
        <v>0</v>
      </c>
      <c r="E143" s="5">
        <v>0</v>
      </c>
      <c r="F143" s="5">
        <v>0</v>
      </c>
      <c r="G143" s="5">
        <v>0</v>
      </c>
      <c r="I143" s="5">
        <v>2.4981242325251207</v>
      </c>
      <c r="J143" s="5">
        <v>0.18328130832906239</v>
      </c>
      <c r="K143" s="5">
        <v>5</v>
      </c>
      <c r="L143" s="5">
        <v>0.25</v>
      </c>
      <c r="M143" s="5">
        <v>0.3</v>
      </c>
      <c r="N143" s="5">
        <v>0.5</v>
      </c>
      <c r="P143" s="5">
        <v>13.630678014265039</v>
      </c>
      <c r="Q143" s="5">
        <v>1.0000497442600909</v>
      </c>
      <c r="R143" s="5">
        <v>20</v>
      </c>
      <c r="S143" s="5">
        <v>1</v>
      </c>
      <c r="T143" s="5">
        <v>1</v>
      </c>
      <c r="U143" s="5">
        <v>1</v>
      </c>
      <c r="W143" s="5">
        <v>13.630678014265039</v>
      </c>
      <c r="X143" s="5">
        <v>1.0000497442600909</v>
      </c>
      <c r="Y143" s="5">
        <v>20</v>
      </c>
      <c r="Z143" s="5">
        <v>1</v>
      </c>
      <c r="AA143" s="5">
        <v>1</v>
      </c>
      <c r="AB143" s="5">
        <v>1</v>
      </c>
      <c r="AD143" s="5">
        <v>13.630678014265039</v>
      </c>
      <c r="AE143" s="5">
        <v>1.0000497442600909</v>
      </c>
      <c r="AF143" s="5">
        <v>20</v>
      </c>
      <c r="AG143" s="5">
        <v>1</v>
      </c>
      <c r="AH143" s="5">
        <v>1</v>
      </c>
      <c r="AI143" s="5">
        <v>1</v>
      </c>
    </row>
    <row r="144" spans="1:35" s="5" customFormat="1">
      <c r="A144" s="5" t="s">
        <v>19</v>
      </c>
      <c r="B144" s="5">
        <v>1.6309297535714573</v>
      </c>
      <c r="C144" s="5">
        <v>0.11965735536107537</v>
      </c>
      <c r="D144" s="5">
        <v>2</v>
      </c>
      <c r="E144" s="5">
        <v>0.1</v>
      </c>
      <c r="F144" s="5">
        <v>0.2</v>
      </c>
      <c r="G144" s="5">
        <v>1</v>
      </c>
      <c r="I144" s="5">
        <v>3</v>
      </c>
      <c r="J144" s="5">
        <v>0.22010271460014671</v>
      </c>
      <c r="K144" s="5">
        <v>2</v>
      </c>
      <c r="L144" s="5">
        <v>0.1</v>
      </c>
      <c r="M144" s="5">
        <v>0.1</v>
      </c>
      <c r="N144" s="5">
        <v>1</v>
      </c>
      <c r="P144" s="5">
        <v>4.7890648263178877</v>
      </c>
      <c r="Q144" s="5">
        <v>0.35136205622288241</v>
      </c>
      <c r="R144" s="5">
        <v>6</v>
      </c>
      <c r="S144" s="5">
        <v>0.3</v>
      </c>
      <c r="T144" s="5">
        <v>0.4</v>
      </c>
      <c r="U144" s="5">
        <v>1</v>
      </c>
      <c r="W144" s="5">
        <v>5.7562927611249703</v>
      </c>
      <c r="X144" s="5">
        <v>0.42232522091892666</v>
      </c>
      <c r="Y144" s="5">
        <v>7</v>
      </c>
      <c r="Z144" s="5">
        <v>0.35</v>
      </c>
      <c r="AA144" s="5">
        <v>0.5</v>
      </c>
      <c r="AB144" s="5">
        <v>1</v>
      </c>
      <c r="AD144" s="5">
        <v>5.7562927611249703</v>
      </c>
      <c r="AE144" s="5">
        <v>0.42232522091892666</v>
      </c>
      <c r="AF144" s="5">
        <v>7</v>
      </c>
      <c r="AG144" s="5">
        <v>0.35</v>
      </c>
      <c r="AH144" s="5">
        <v>0.5</v>
      </c>
      <c r="AI144" s="5">
        <v>1</v>
      </c>
    </row>
    <row r="145" spans="1:35" s="5" customFormat="1">
      <c r="A145" s="5" t="s">
        <v>163</v>
      </c>
      <c r="B145" s="5">
        <v>0</v>
      </c>
      <c r="C145" s="5">
        <v>0</v>
      </c>
      <c r="D145" s="5">
        <v>0</v>
      </c>
      <c r="E145" s="5">
        <v>0</v>
      </c>
      <c r="F145" s="5">
        <v>0</v>
      </c>
      <c r="G145" s="5">
        <v>0</v>
      </c>
      <c r="I145" s="5">
        <v>0</v>
      </c>
      <c r="J145" s="5">
        <v>0</v>
      </c>
      <c r="K145" s="5">
        <v>0</v>
      </c>
      <c r="L145" s="5">
        <v>0</v>
      </c>
      <c r="M145" s="5">
        <v>0</v>
      </c>
      <c r="N145" s="5">
        <v>0</v>
      </c>
      <c r="P145" s="5">
        <v>0</v>
      </c>
      <c r="Q145" s="5">
        <v>0</v>
      </c>
      <c r="R145" s="5">
        <v>0</v>
      </c>
      <c r="S145" s="5">
        <v>0</v>
      </c>
      <c r="T145" s="5">
        <v>0</v>
      </c>
      <c r="U145" s="5">
        <v>0</v>
      </c>
      <c r="W145" s="5">
        <v>0</v>
      </c>
      <c r="X145" s="5">
        <v>0</v>
      </c>
      <c r="Y145" s="5">
        <v>0</v>
      </c>
      <c r="Z145" s="5">
        <v>0</v>
      </c>
      <c r="AA145" s="5">
        <v>0</v>
      </c>
      <c r="AB145" s="5">
        <v>0</v>
      </c>
      <c r="AD145" s="5">
        <v>0</v>
      </c>
      <c r="AE145" s="5">
        <v>0</v>
      </c>
      <c r="AF145" s="5">
        <v>0</v>
      </c>
      <c r="AG145" s="5">
        <v>0</v>
      </c>
      <c r="AH145" s="5">
        <v>0</v>
      </c>
      <c r="AI145" s="5">
        <v>0</v>
      </c>
    </row>
    <row r="146" spans="1:35" s="5" customFormat="1">
      <c r="A146" s="5" t="s">
        <v>164</v>
      </c>
      <c r="B146" s="5">
        <v>7.9374341205277927</v>
      </c>
      <c r="C146" s="5">
        <v>0.58235026562933179</v>
      </c>
      <c r="D146" s="5">
        <v>12</v>
      </c>
      <c r="E146" s="5">
        <v>0.6</v>
      </c>
      <c r="F146" s="5">
        <v>0.7</v>
      </c>
      <c r="G146" s="5">
        <v>1</v>
      </c>
      <c r="I146" s="5">
        <v>13.630678014265039</v>
      </c>
      <c r="J146" s="5">
        <v>1.0000497442600909</v>
      </c>
      <c r="K146" s="5">
        <v>20</v>
      </c>
      <c r="L146" s="5">
        <v>1</v>
      </c>
      <c r="M146" s="5">
        <v>1</v>
      </c>
      <c r="N146" s="5">
        <v>1</v>
      </c>
      <c r="P146" s="5">
        <v>13.630678014265039</v>
      </c>
      <c r="Q146" s="5">
        <v>1.0000497442600909</v>
      </c>
      <c r="R146" s="5">
        <v>20</v>
      </c>
      <c r="S146" s="5">
        <v>1</v>
      </c>
      <c r="T146" s="5">
        <v>1</v>
      </c>
      <c r="U146" s="5">
        <v>1</v>
      </c>
      <c r="W146" s="5">
        <v>13.630678014265039</v>
      </c>
      <c r="X146" s="5">
        <v>1.0000497442600909</v>
      </c>
      <c r="Y146" s="5">
        <v>20</v>
      </c>
      <c r="Z146" s="5">
        <v>1</v>
      </c>
      <c r="AA146" s="5">
        <v>1</v>
      </c>
      <c r="AB146" s="5">
        <v>1</v>
      </c>
      <c r="AD146" s="5">
        <v>13.630678014265039</v>
      </c>
      <c r="AE146" s="5">
        <v>1.0000497442600909</v>
      </c>
      <c r="AF146" s="5">
        <v>20</v>
      </c>
      <c r="AG146" s="5">
        <v>1</v>
      </c>
      <c r="AH146" s="5">
        <v>1</v>
      </c>
      <c r="AI146" s="5">
        <v>1</v>
      </c>
    </row>
    <row r="147" spans="1:35" s="5" customFormat="1">
      <c r="A147" s="5" t="s">
        <v>165</v>
      </c>
      <c r="B147" s="5">
        <v>2.2566755929069298</v>
      </c>
      <c r="C147" s="5">
        <v>0.16556680799023696</v>
      </c>
      <c r="D147" s="5">
        <v>6</v>
      </c>
      <c r="E147" s="5">
        <v>0.3</v>
      </c>
      <c r="F147" s="5">
        <v>0.6</v>
      </c>
      <c r="G147" s="5">
        <v>0.5</v>
      </c>
      <c r="I147" s="5">
        <v>13.630678014265039</v>
      </c>
      <c r="J147" s="5">
        <v>1.0000497442600909</v>
      </c>
      <c r="K147" s="5">
        <v>20</v>
      </c>
      <c r="L147" s="5">
        <v>1</v>
      </c>
      <c r="M147" s="5">
        <v>1</v>
      </c>
      <c r="N147" s="5">
        <v>1</v>
      </c>
      <c r="P147" s="5">
        <v>13.630678014265039</v>
      </c>
      <c r="Q147" s="5">
        <v>1.0000497442600909</v>
      </c>
      <c r="R147" s="5">
        <v>20</v>
      </c>
      <c r="S147" s="5">
        <v>1</v>
      </c>
      <c r="T147" s="5">
        <v>1</v>
      </c>
      <c r="U147" s="5">
        <v>1</v>
      </c>
      <c r="W147" s="5">
        <v>13.630678014265039</v>
      </c>
      <c r="X147" s="5">
        <v>1.0000497442600909</v>
      </c>
      <c r="Y147" s="5">
        <v>20</v>
      </c>
      <c r="Z147" s="5">
        <v>1</v>
      </c>
      <c r="AA147" s="5">
        <v>1</v>
      </c>
      <c r="AB147" s="5">
        <v>1</v>
      </c>
      <c r="AD147" s="5">
        <v>13.630678014265039</v>
      </c>
      <c r="AE147" s="5">
        <v>1.0000497442600909</v>
      </c>
      <c r="AF147" s="5">
        <v>20</v>
      </c>
      <c r="AG147" s="5">
        <v>1</v>
      </c>
      <c r="AH147" s="5">
        <v>1</v>
      </c>
      <c r="AI147" s="5">
        <v>1</v>
      </c>
    </row>
    <row r="148" spans="1:35" s="5" customFormat="1">
      <c r="A148" s="5" t="s">
        <v>166</v>
      </c>
      <c r="B148" s="5">
        <v>4.6473556543761863</v>
      </c>
      <c r="C148" s="5">
        <v>0.3409651984135133</v>
      </c>
      <c r="D148" s="5">
        <v>9</v>
      </c>
      <c r="E148" s="5">
        <v>0.45</v>
      </c>
      <c r="F148" s="5">
        <v>0.5</v>
      </c>
      <c r="G148" s="5">
        <v>0.33333333333333331</v>
      </c>
      <c r="I148" s="5">
        <v>4.543559338088345</v>
      </c>
      <c r="J148" s="5">
        <v>0.33334991475336351</v>
      </c>
      <c r="K148" s="5">
        <v>10</v>
      </c>
      <c r="L148" s="5">
        <v>0.5</v>
      </c>
      <c r="M148" s="5">
        <v>0.9</v>
      </c>
      <c r="N148" s="5">
        <v>0.5</v>
      </c>
      <c r="P148" s="5">
        <v>4.543559338088345</v>
      </c>
      <c r="Q148" s="5">
        <v>0.33334991475336351</v>
      </c>
      <c r="R148" s="5">
        <v>10</v>
      </c>
      <c r="S148" s="5">
        <v>0.5</v>
      </c>
      <c r="T148" s="5">
        <v>1</v>
      </c>
      <c r="U148" s="5">
        <v>1</v>
      </c>
      <c r="W148" s="5">
        <v>6.543559338088345</v>
      </c>
      <c r="X148" s="5">
        <v>0.480085057820128</v>
      </c>
      <c r="Y148" s="5">
        <v>11</v>
      </c>
      <c r="Z148" s="5">
        <v>0.55000000000000004</v>
      </c>
      <c r="AA148" s="5">
        <v>1</v>
      </c>
      <c r="AB148" s="5">
        <v>1</v>
      </c>
      <c r="AD148" s="5">
        <v>6.543559338088345</v>
      </c>
      <c r="AE148" s="5">
        <v>0.480085057820128</v>
      </c>
      <c r="AF148" s="5">
        <v>11</v>
      </c>
      <c r="AG148" s="5">
        <v>0.55000000000000004</v>
      </c>
      <c r="AH148" s="5">
        <v>1</v>
      </c>
      <c r="AI148" s="5">
        <v>1</v>
      </c>
    </row>
    <row r="149" spans="1:35" s="5" customFormat="1">
      <c r="A149" s="5" t="s">
        <v>167</v>
      </c>
      <c r="B149" s="5">
        <v>1.1309297535714573</v>
      </c>
      <c r="C149" s="5">
        <v>8.2973569594384247E-2</v>
      </c>
      <c r="D149" s="5">
        <v>2</v>
      </c>
      <c r="E149" s="5">
        <v>0.1</v>
      </c>
      <c r="F149" s="5">
        <v>0.2</v>
      </c>
      <c r="G149" s="5">
        <v>0.5</v>
      </c>
      <c r="I149" s="5">
        <v>1.1309297535714573</v>
      </c>
      <c r="J149" s="5">
        <v>8.2973569594384247E-2</v>
      </c>
      <c r="K149" s="5">
        <v>2</v>
      </c>
      <c r="L149" s="5">
        <v>0.1</v>
      </c>
      <c r="M149" s="5">
        <v>0.2</v>
      </c>
      <c r="N149" s="5">
        <v>0.5</v>
      </c>
      <c r="P149" s="5">
        <v>0</v>
      </c>
      <c r="Q149" s="5">
        <v>0</v>
      </c>
      <c r="R149" s="5">
        <v>0</v>
      </c>
      <c r="S149" s="5">
        <v>0</v>
      </c>
      <c r="T149" s="5">
        <v>0</v>
      </c>
      <c r="U149" s="5">
        <v>0</v>
      </c>
      <c r="W149" s="5">
        <v>0</v>
      </c>
      <c r="X149" s="5">
        <v>0</v>
      </c>
      <c r="Y149" s="5">
        <v>0</v>
      </c>
      <c r="Z149" s="5">
        <v>0</v>
      </c>
      <c r="AA149" s="5">
        <v>0</v>
      </c>
      <c r="AB149" s="5">
        <v>0</v>
      </c>
      <c r="AD149" s="5">
        <v>0</v>
      </c>
      <c r="AE149" s="5">
        <v>0</v>
      </c>
      <c r="AF149" s="5">
        <v>0</v>
      </c>
      <c r="AG149" s="5">
        <v>0</v>
      </c>
      <c r="AH149" s="5">
        <v>0</v>
      </c>
      <c r="AI149" s="5">
        <v>0</v>
      </c>
    </row>
    <row r="150" spans="1:35" s="5" customFormat="1">
      <c r="A150" s="5" t="s">
        <v>168</v>
      </c>
      <c r="B150" s="5">
        <v>5.3080998814132707</v>
      </c>
      <c r="C150" s="5">
        <v>0.38944239775592593</v>
      </c>
      <c r="D150" s="5">
        <v>8</v>
      </c>
      <c r="E150" s="5">
        <v>0.4</v>
      </c>
      <c r="F150" s="5">
        <v>0.7</v>
      </c>
      <c r="G150" s="5">
        <v>1</v>
      </c>
      <c r="I150" s="5">
        <v>5.3080998814132707</v>
      </c>
      <c r="J150" s="5">
        <v>0.38944239775592593</v>
      </c>
      <c r="K150" s="5">
        <v>8</v>
      </c>
      <c r="L150" s="5">
        <v>0.4</v>
      </c>
      <c r="M150" s="5">
        <v>0.7</v>
      </c>
      <c r="N150" s="5">
        <v>1</v>
      </c>
      <c r="P150" s="5">
        <v>5.6379996393207472</v>
      </c>
      <c r="Q150" s="5">
        <v>0.41364634184304822</v>
      </c>
      <c r="R150" s="5">
        <v>8</v>
      </c>
      <c r="S150" s="5">
        <v>0.4</v>
      </c>
      <c r="T150" s="5">
        <v>1</v>
      </c>
      <c r="U150" s="5">
        <v>1</v>
      </c>
      <c r="W150" s="5">
        <v>5.6379996393207472</v>
      </c>
      <c r="X150" s="5">
        <v>0.41364634184304822</v>
      </c>
      <c r="Y150" s="5">
        <v>8</v>
      </c>
      <c r="Z150" s="5">
        <v>0.4</v>
      </c>
      <c r="AA150" s="5">
        <v>1</v>
      </c>
      <c r="AB150" s="5">
        <v>1</v>
      </c>
      <c r="AD150" s="5">
        <v>5.6379996393207472</v>
      </c>
      <c r="AE150" s="5">
        <v>0.41364634184304822</v>
      </c>
      <c r="AF150" s="5">
        <v>8</v>
      </c>
      <c r="AG150" s="5">
        <v>0.4</v>
      </c>
      <c r="AH150" s="5">
        <v>1</v>
      </c>
      <c r="AI150" s="5">
        <v>1</v>
      </c>
    </row>
    <row r="151" spans="1:35" s="5" customFormat="1">
      <c r="A151" s="5" t="s">
        <v>68</v>
      </c>
      <c r="B151" s="5">
        <v>1.2430599943425638</v>
      </c>
      <c r="C151" s="5">
        <v>9.1200293055213766E-2</v>
      </c>
      <c r="D151" s="5">
        <v>3</v>
      </c>
      <c r="E151" s="5">
        <v>0.15</v>
      </c>
      <c r="F151" s="5">
        <v>0.3</v>
      </c>
      <c r="G151" s="5">
        <v>0.33333333333333331</v>
      </c>
      <c r="I151" s="5">
        <v>11.504093739944114</v>
      </c>
      <c r="J151" s="5">
        <v>0.84402742039208467</v>
      </c>
      <c r="K151" s="5">
        <v>16</v>
      </c>
      <c r="L151" s="5">
        <v>0.8</v>
      </c>
      <c r="M151" s="5">
        <v>0.9</v>
      </c>
      <c r="N151" s="5">
        <v>1</v>
      </c>
      <c r="P151" s="5">
        <v>4.8927892607143724</v>
      </c>
      <c r="Q151" s="5">
        <v>0.35897206608322613</v>
      </c>
      <c r="R151" s="5">
        <v>4</v>
      </c>
      <c r="S151" s="5">
        <v>0.2</v>
      </c>
      <c r="T151" s="5">
        <v>0.2</v>
      </c>
      <c r="U151" s="5">
        <v>1</v>
      </c>
      <c r="W151" s="5">
        <v>4.8927892607143724</v>
      </c>
      <c r="X151" s="5">
        <v>0.35897206608322613</v>
      </c>
      <c r="Y151" s="5">
        <v>4</v>
      </c>
      <c r="Z151" s="5">
        <v>0.2</v>
      </c>
      <c r="AA151" s="5">
        <v>0.2</v>
      </c>
      <c r="AB151" s="5">
        <v>1</v>
      </c>
      <c r="AD151" s="5">
        <v>4.8927892607143724</v>
      </c>
      <c r="AE151" s="5">
        <v>0.35897206608322613</v>
      </c>
      <c r="AF151" s="5">
        <v>4</v>
      </c>
      <c r="AG151" s="5">
        <v>0.2</v>
      </c>
      <c r="AH151" s="5">
        <v>0.2</v>
      </c>
      <c r="AI151" s="5">
        <v>1</v>
      </c>
    </row>
    <row r="152" spans="1:35" s="5" customFormat="1">
      <c r="A152" s="5" t="s">
        <v>169</v>
      </c>
      <c r="B152" s="5">
        <v>3.5</v>
      </c>
      <c r="C152" s="5">
        <v>0.25678650036683787</v>
      </c>
      <c r="D152" s="5">
        <v>3</v>
      </c>
      <c r="E152" s="5">
        <v>0.15</v>
      </c>
      <c r="F152" s="5">
        <v>0.66666666666666663</v>
      </c>
      <c r="G152" s="5">
        <v>1</v>
      </c>
      <c r="I152" s="5">
        <v>3.5</v>
      </c>
      <c r="J152" s="5">
        <v>0.25678650036683787</v>
      </c>
      <c r="K152" s="5">
        <v>3</v>
      </c>
      <c r="L152" s="5">
        <v>0.15</v>
      </c>
      <c r="M152" s="5">
        <v>0.66666666666666663</v>
      </c>
      <c r="N152" s="5">
        <v>1</v>
      </c>
      <c r="P152" s="5">
        <v>3</v>
      </c>
      <c r="Q152" s="5">
        <v>0.22010271460014671</v>
      </c>
      <c r="R152" s="5">
        <v>2</v>
      </c>
      <c r="S152" s="5">
        <v>0.1</v>
      </c>
      <c r="T152" s="5">
        <v>1</v>
      </c>
      <c r="U152" s="5">
        <v>1</v>
      </c>
      <c r="W152" s="5">
        <v>4.8927892607143724</v>
      </c>
      <c r="X152" s="5">
        <v>0.35897206608322613</v>
      </c>
      <c r="Y152" s="5">
        <v>4</v>
      </c>
      <c r="Z152" s="5">
        <v>0.2</v>
      </c>
      <c r="AA152" s="5">
        <v>1</v>
      </c>
      <c r="AB152" s="5">
        <v>1</v>
      </c>
      <c r="AD152" s="5">
        <v>4.8927892607143724</v>
      </c>
      <c r="AE152" s="5">
        <v>0.35897206608322613</v>
      </c>
      <c r="AF152" s="5">
        <v>4</v>
      </c>
      <c r="AG152" s="5">
        <v>0.2</v>
      </c>
      <c r="AH152" s="5">
        <v>1</v>
      </c>
      <c r="AI152" s="5">
        <v>1</v>
      </c>
    </row>
    <row r="153" spans="1:35" s="5" customFormat="1">
      <c r="A153" s="5" t="s">
        <v>9</v>
      </c>
      <c r="B153" s="5">
        <v>4.2958792477063161</v>
      </c>
      <c r="C153" s="5">
        <v>0.31517822800486545</v>
      </c>
      <c r="D153" s="5">
        <v>6</v>
      </c>
      <c r="E153" s="5">
        <v>0.3</v>
      </c>
      <c r="F153" s="5">
        <v>0.3</v>
      </c>
      <c r="G153" s="5">
        <v>0.5</v>
      </c>
      <c r="I153" s="5">
        <v>5.7920296742201796</v>
      </c>
      <c r="J153" s="5">
        <v>0.42494715144682166</v>
      </c>
      <c r="K153" s="5">
        <v>6</v>
      </c>
      <c r="L153" s="5">
        <v>0.3</v>
      </c>
      <c r="M153" s="5">
        <v>0.3</v>
      </c>
      <c r="N153" s="5">
        <v>1</v>
      </c>
      <c r="P153" s="5">
        <v>7.1601468318053501</v>
      </c>
      <c r="Q153" s="5">
        <v>0.52532258487199923</v>
      </c>
      <c r="R153" s="5">
        <v>10</v>
      </c>
      <c r="S153" s="5">
        <v>0.5</v>
      </c>
      <c r="T153" s="5">
        <v>0.8</v>
      </c>
      <c r="U153" s="5">
        <v>1</v>
      </c>
      <c r="W153" s="5">
        <v>5.3046663059874142</v>
      </c>
      <c r="X153" s="5">
        <v>0.38919048466525413</v>
      </c>
      <c r="Y153" s="5">
        <v>7</v>
      </c>
      <c r="Z153" s="5">
        <v>0.35</v>
      </c>
      <c r="AA153" s="5">
        <v>0.6</v>
      </c>
      <c r="AB153" s="5">
        <v>1</v>
      </c>
      <c r="AD153" s="5">
        <v>5.1235647581989996</v>
      </c>
      <c r="AE153" s="5">
        <v>0.37590350390308136</v>
      </c>
      <c r="AF153" s="5">
        <v>8</v>
      </c>
      <c r="AG153" s="5">
        <v>0.4</v>
      </c>
      <c r="AH153" s="5">
        <v>0.7</v>
      </c>
      <c r="AI153" s="5">
        <v>1</v>
      </c>
    </row>
    <row r="154" spans="1:35" s="5" customFormat="1">
      <c r="A154" s="5" t="s">
        <v>170</v>
      </c>
      <c r="B154" s="5">
        <v>0.90308998699194354</v>
      </c>
      <c r="C154" s="5">
        <v>6.6257519221712649E-2</v>
      </c>
      <c r="D154" s="5">
        <v>2</v>
      </c>
      <c r="E154" s="5">
        <v>0.1</v>
      </c>
      <c r="F154" s="5">
        <v>0.1</v>
      </c>
      <c r="G154" s="5">
        <v>0.1111111111111111</v>
      </c>
      <c r="I154" s="5">
        <v>3.3562071871080223</v>
      </c>
      <c r="J154" s="5">
        <v>0.24623677088099943</v>
      </c>
      <c r="K154" s="5">
        <v>3</v>
      </c>
      <c r="L154" s="5">
        <v>0.15</v>
      </c>
      <c r="M154" s="5">
        <v>0.2</v>
      </c>
      <c r="N154" s="5">
        <v>1</v>
      </c>
      <c r="P154" s="5">
        <v>3</v>
      </c>
      <c r="Q154" s="5">
        <v>0.22010271460014671</v>
      </c>
      <c r="R154" s="5">
        <v>2</v>
      </c>
      <c r="S154" s="5">
        <v>0.1</v>
      </c>
      <c r="T154" s="5">
        <v>0.1</v>
      </c>
      <c r="U154" s="5">
        <v>1</v>
      </c>
      <c r="W154" s="5">
        <v>3</v>
      </c>
      <c r="X154" s="5">
        <v>0.22010271460014671</v>
      </c>
      <c r="Y154" s="5">
        <v>2</v>
      </c>
      <c r="Z154" s="5">
        <v>0.1</v>
      </c>
      <c r="AA154" s="5">
        <v>0.1</v>
      </c>
      <c r="AB154" s="5">
        <v>1</v>
      </c>
      <c r="AD154" s="5">
        <v>3</v>
      </c>
      <c r="AE154" s="5">
        <v>0.22010271460014671</v>
      </c>
      <c r="AF154" s="5">
        <v>2</v>
      </c>
      <c r="AG154" s="5">
        <v>0.1</v>
      </c>
      <c r="AH154" s="5">
        <v>0.1</v>
      </c>
      <c r="AI154" s="5">
        <v>1</v>
      </c>
    </row>
    <row r="155" spans="1:35" s="5" customFormat="1">
      <c r="A155" s="5" t="s">
        <v>30</v>
      </c>
      <c r="B155" s="5">
        <v>0</v>
      </c>
      <c r="C155" s="5">
        <v>0</v>
      </c>
      <c r="D155" s="5">
        <v>0</v>
      </c>
      <c r="E155" s="5">
        <v>0</v>
      </c>
      <c r="F155" s="5">
        <v>0</v>
      </c>
      <c r="G155" s="5">
        <v>0</v>
      </c>
      <c r="I155" s="5">
        <v>2.2261225940477054</v>
      </c>
      <c r="J155" s="5">
        <v>0.16332520866087347</v>
      </c>
      <c r="K155" s="5">
        <v>3</v>
      </c>
      <c r="L155" s="5">
        <v>0.15</v>
      </c>
      <c r="M155" s="5">
        <v>0.2</v>
      </c>
      <c r="N155" s="5">
        <v>0.5</v>
      </c>
      <c r="P155" s="5">
        <v>5.4126295845168872</v>
      </c>
      <c r="Q155" s="5">
        <v>0.39711148822574371</v>
      </c>
      <c r="R155" s="5">
        <v>9</v>
      </c>
      <c r="S155" s="5">
        <v>0.45</v>
      </c>
      <c r="T155" s="5">
        <v>0.8</v>
      </c>
      <c r="U155" s="5">
        <v>1</v>
      </c>
      <c r="W155" s="5">
        <v>6.543559338088345</v>
      </c>
      <c r="X155" s="5">
        <v>0.480085057820128</v>
      </c>
      <c r="Y155" s="5">
        <v>11</v>
      </c>
      <c r="Z155" s="5">
        <v>0.55000000000000004</v>
      </c>
      <c r="AA155" s="5">
        <v>1</v>
      </c>
      <c r="AB155" s="5">
        <v>1</v>
      </c>
      <c r="AD155" s="5">
        <v>6.543559338088345</v>
      </c>
      <c r="AE155" s="5">
        <v>0.480085057820128</v>
      </c>
      <c r="AF155" s="5">
        <v>11</v>
      </c>
      <c r="AG155" s="5">
        <v>0.55000000000000004</v>
      </c>
      <c r="AH155" s="5">
        <v>1</v>
      </c>
      <c r="AI155" s="5">
        <v>1</v>
      </c>
    </row>
    <row r="156" spans="1:35" s="5" customFormat="1">
      <c r="A156" s="5" t="s">
        <v>47</v>
      </c>
      <c r="B156" s="5">
        <v>3.4018689989157944</v>
      </c>
      <c r="C156" s="5">
        <v>0.24958686712514999</v>
      </c>
      <c r="D156" s="5">
        <v>6</v>
      </c>
      <c r="E156" s="5">
        <v>0.3</v>
      </c>
      <c r="F156" s="5">
        <v>0.5</v>
      </c>
      <c r="G156" s="5">
        <v>1</v>
      </c>
      <c r="I156" s="5">
        <v>3.9055596987675978</v>
      </c>
      <c r="J156" s="5">
        <v>0.28654143057722653</v>
      </c>
      <c r="K156" s="5">
        <v>5</v>
      </c>
      <c r="L156" s="5">
        <v>0.25</v>
      </c>
      <c r="M156" s="5">
        <v>0.4</v>
      </c>
      <c r="N156" s="5">
        <v>1</v>
      </c>
      <c r="P156" s="5">
        <v>13.630678014265039</v>
      </c>
      <c r="Q156" s="5">
        <v>1.0000497442600909</v>
      </c>
      <c r="R156" s="5">
        <v>20</v>
      </c>
      <c r="S156" s="5">
        <v>1</v>
      </c>
      <c r="T156" s="5">
        <v>1</v>
      </c>
      <c r="U156" s="5">
        <v>1</v>
      </c>
      <c r="W156" s="5">
        <v>13.630678014265039</v>
      </c>
      <c r="X156" s="5">
        <v>1.0000497442600909</v>
      </c>
      <c r="Y156" s="5">
        <v>20</v>
      </c>
      <c r="Z156" s="5">
        <v>1</v>
      </c>
      <c r="AA156" s="5">
        <v>1</v>
      </c>
      <c r="AB156" s="5">
        <v>1</v>
      </c>
      <c r="AD156" s="5">
        <v>13.630678014265039</v>
      </c>
      <c r="AE156" s="5">
        <v>1.0000497442600909</v>
      </c>
      <c r="AF156" s="5">
        <v>20</v>
      </c>
      <c r="AG156" s="5">
        <v>1</v>
      </c>
      <c r="AH156" s="5">
        <v>1</v>
      </c>
      <c r="AI156" s="5">
        <v>1</v>
      </c>
    </row>
    <row r="157" spans="1:35" s="5" customFormat="1">
      <c r="A157" s="5" t="s">
        <v>127</v>
      </c>
      <c r="B157" s="5">
        <v>2.4994693480818002</v>
      </c>
      <c r="C157" s="5">
        <v>0.18337999619088774</v>
      </c>
      <c r="D157" s="5">
        <v>6</v>
      </c>
      <c r="E157" s="5">
        <v>0.3</v>
      </c>
      <c r="F157" s="5">
        <v>0.6</v>
      </c>
      <c r="G157" s="5">
        <v>0.5</v>
      </c>
      <c r="I157" s="5">
        <v>4.9340242377576446</v>
      </c>
      <c r="J157" s="5">
        <v>0.36199737621112577</v>
      </c>
      <c r="K157" s="5">
        <v>7</v>
      </c>
      <c r="L157" s="5">
        <v>0.35</v>
      </c>
      <c r="M157" s="5">
        <v>0.6</v>
      </c>
      <c r="N157" s="5">
        <v>1</v>
      </c>
      <c r="P157" s="5">
        <v>4.5</v>
      </c>
      <c r="Q157" s="5">
        <v>0.33015407190022006</v>
      </c>
      <c r="R157" s="5">
        <v>4</v>
      </c>
      <c r="S157" s="5">
        <v>0.2</v>
      </c>
      <c r="T157" s="5">
        <v>0.2</v>
      </c>
      <c r="U157" s="5">
        <v>1</v>
      </c>
      <c r="W157" s="5">
        <v>4.8927892607143724</v>
      </c>
      <c r="X157" s="5">
        <v>0.35897206608322613</v>
      </c>
      <c r="Y157" s="5">
        <v>4</v>
      </c>
      <c r="Z157" s="5">
        <v>0.2</v>
      </c>
      <c r="AA157" s="5">
        <v>0.2</v>
      </c>
      <c r="AB157" s="5">
        <v>1</v>
      </c>
      <c r="AD157" s="5">
        <v>4.8927892607143724</v>
      </c>
      <c r="AE157" s="5">
        <v>0.35897206608322613</v>
      </c>
      <c r="AF157" s="5">
        <v>4</v>
      </c>
      <c r="AG157" s="5">
        <v>0.2</v>
      </c>
      <c r="AH157" s="5">
        <v>0.2</v>
      </c>
      <c r="AI157" s="5">
        <v>1</v>
      </c>
    </row>
    <row r="158" spans="1:35" s="5" customFormat="1">
      <c r="A158" s="5" t="s">
        <v>171</v>
      </c>
      <c r="B158" s="5">
        <v>1.4306765580733931</v>
      </c>
      <c r="C158" s="5">
        <v>0.10496526471558276</v>
      </c>
      <c r="D158" s="5">
        <v>2</v>
      </c>
      <c r="E158" s="5">
        <v>0.1</v>
      </c>
      <c r="F158" s="5">
        <v>0.2</v>
      </c>
      <c r="G158" s="5">
        <v>1</v>
      </c>
      <c r="I158" s="5">
        <v>13.028618022937076</v>
      </c>
      <c r="J158" s="5">
        <v>0.95587806477894899</v>
      </c>
      <c r="K158" s="5">
        <v>19</v>
      </c>
      <c r="L158" s="5">
        <v>0.95</v>
      </c>
      <c r="M158" s="5">
        <v>1</v>
      </c>
      <c r="N158" s="5">
        <v>1</v>
      </c>
      <c r="P158" s="5">
        <v>12.763483535311375</v>
      </c>
      <c r="Q158" s="5">
        <v>0.93642579129210379</v>
      </c>
      <c r="R158" s="5">
        <v>18</v>
      </c>
      <c r="S158" s="5">
        <v>0.9</v>
      </c>
      <c r="T158" s="5">
        <v>0.9</v>
      </c>
      <c r="U158" s="5">
        <v>1</v>
      </c>
      <c r="W158" s="5">
        <v>12.763483535311375</v>
      </c>
      <c r="X158" s="5">
        <v>0.93642579129210379</v>
      </c>
      <c r="Y158" s="5">
        <v>18</v>
      </c>
      <c r="Z158" s="5">
        <v>0.9</v>
      </c>
      <c r="AA158" s="5">
        <v>0.9</v>
      </c>
      <c r="AB158" s="5">
        <v>1</v>
      </c>
      <c r="AD158" s="5">
        <v>12.763483535311375</v>
      </c>
      <c r="AE158" s="5">
        <v>0.93642579129210379</v>
      </c>
      <c r="AF158" s="5">
        <v>18</v>
      </c>
      <c r="AG158" s="5">
        <v>0.9</v>
      </c>
      <c r="AH158" s="5">
        <v>0.9</v>
      </c>
      <c r="AI158" s="5">
        <v>1</v>
      </c>
    </row>
    <row r="159" spans="1:35" s="5" customFormat="1">
      <c r="A159" s="5" t="s">
        <v>46</v>
      </c>
      <c r="B159" s="5">
        <v>3.5937311323053018</v>
      </c>
      <c r="C159" s="5">
        <v>0.26366332592115199</v>
      </c>
      <c r="D159" s="5">
        <v>7</v>
      </c>
      <c r="E159" s="5">
        <v>0.35</v>
      </c>
      <c r="F159" s="5">
        <v>0.7</v>
      </c>
      <c r="G159" s="5">
        <v>1</v>
      </c>
      <c r="I159" s="5">
        <v>8.945859079330484</v>
      </c>
      <c r="J159" s="5">
        <v>0.65633595593033622</v>
      </c>
      <c r="K159" s="5">
        <v>14</v>
      </c>
      <c r="L159" s="5">
        <v>0.7</v>
      </c>
      <c r="M159" s="5">
        <v>0.7</v>
      </c>
      <c r="N159" s="5">
        <v>1</v>
      </c>
      <c r="P159" s="5">
        <v>13.630678014265039</v>
      </c>
      <c r="Q159" s="5">
        <v>1.0000497442600909</v>
      </c>
      <c r="R159" s="5">
        <v>20</v>
      </c>
      <c r="S159" s="5">
        <v>1</v>
      </c>
      <c r="T159" s="5">
        <v>1</v>
      </c>
      <c r="U159" s="5">
        <v>1</v>
      </c>
      <c r="W159" s="5">
        <v>13.630678014265039</v>
      </c>
      <c r="X159" s="5">
        <v>1.0000497442600909</v>
      </c>
      <c r="Y159" s="5">
        <v>20</v>
      </c>
      <c r="Z159" s="5">
        <v>1</v>
      </c>
      <c r="AA159" s="5">
        <v>1</v>
      </c>
      <c r="AB159" s="5">
        <v>1</v>
      </c>
      <c r="AD159" s="5">
        <v>13.630678014265039</v>
      </c>
      <c r="AE159" s="5">
        <v>1.0000497442600909</v>
      </c>
      <c r="AF159" s="5">
        <v>20</v>
      </c>
      <c r="AG159" s="5">
        <v>1</v>
      </c>
      <c r="AH159" s="5">
        <v>1</v>
      </c>
      <c r="AI159" s="5">
        <v>1</v>
      </c>
    </row>
    <row r="160" spans="1:35" s="5" customFormat="1">
      <c r="A160" s="5" t="s">
        <v>172</v>
      </c>
      <c r="B160" s="5">
        <v>6.6283843500926238</v>
      </c>
      <c r="C160" s="5">
        <v>0.48630846295617192</v>
      </c>
      <c r="D160" s="5">
        <v>13</v>
      </c>
      <c r="E160" s="5">
        <v>0.65</v>
      </c>
      <c r="F160" s="5">
        <v>0.9</v>
      </c>
      <c r="G160" s="5">
        <v>1</v>
      </c>
      <c r="I160" s="5">
        <v>9.6582710643304708</v>
      </c>
      <c r="J160" s="5">
        <v>0.70860389320106165</v>
      </c>
      <c r="K160" s="5">
        <v>14</v>
      </c>
      <c r="L160" s="5">
        <v>0.7</v>
      </c>
      <c r="M160" s="5">
        <v>0.9</v>
      </c>
      <c r="N160" s="5">
        <v>1</v>
      </c>
      <c r="P160" s="5">
        <v>12.999748260693581</v>
      </c>
      <c r="Q160" s="5">
        <v>0.95375996043239764</v>
      </c>
      <c r="R160" s="5">
        <v>19</v>
      </c>
      <c r="S160" s="5">
        <v>0.95</v>
      </c>
      <c r="T160" s="5">
        <v>1</v>
      </c>
      <c r="U160" s="5">
        <v>1</v>
      </c>
      <c r="W160" s="5">
        <v>11.018607228482908</v>
      </c>
      <c r="X160" s="5">
        <v>0.80840845403396244</v>
      </c>
      <c r="Y160" s="5">
        <v>16</v>
      </c>
      <c r="Z160" s="5">
        <v>0.8</v>
      </c>
      <c r="AA160" s="5">
        <v>1</v>
      </c>
      <c r="AB160" s="5">
        <v>1</v>
      </c>
      <c r="AD160" s="5">
        <v>11.709204233841762</v>
      </c>
      <c r="AE160" s="5">
        <v>0.85907587922536766</v>
      </c>
      <c r="AF160" s="5">
        <v>17</v>
      </c>
      <c r="AG160" s="5">
        <v>0.85</v>
      </c>
      <c r="AH160" s="5">
        <v>1</v>
      </c>
      <c r="AI160" s="5">
        <v>1</v>
      </c>
    </row>
    <row r="161" spans="1:35" s="5" customFormat="1">
      <c r="A161" s="5" t="s">
        <v>22</v>
      </c>
      <c r="B161" s="5">
        <v>4.4049124542351317</v>
      </c>
      <c r="C161" s="5">
        <v>0.32317772958438234</v>
      </c>
      <c r="D161" s="5">
        <v>10</v>
      </c>
      <c r="E161" s="5">
        <v>0.5</v>
      </c>
      <c r="F161" s="5">
        <v>0.9</v>
      </c>
      <c r="G161" s="5">
        <v>0.5</v>
      </c>
      <c r="I161" s="5">
        <v>9.9139989179622443</v>
      </c>
      <c r="J161" s="5">
        <v>0.72736602479546908</v>
      </c>
      <c r="K161" s="5">
        <v>12</v>
      </c>
      <c r="L161" s="5">
        <v>0.6</v>
      </c>
      <c r="M161" s="5">
        <v>0.6</v>
      </c>
      <c r="N161" s="5">
        <v>1</v>
      </c>
      <c r="P161" s="5">
        <v>13.028618022937076</v>
      </c>
      <c r="Q161" s="5">
        <v>0.95587806477894899</v>
      </c>
      <c r="R161" s="5">
        <v>19</v>
      </c>
      <c r="S161" s="5">
        <v>0.95</v>
      </c>
      <c r="T161" s="5">
        <v>1</v>
      </c>
      <c r="U161" s="5">
        <v>1</v>
      </c>
      <c r="W161" s="5">
        <v>13.028618022937076</v>
      </c>
      <c r="X161" s="5">
        <v>0.95587806477894899</v>
      </c>
      <c r="Y161" s="5">
        <v>19</v>
      </c>
      <c r="Z161" s="5">
        <v>0.95</v>
      </c>
      <c r="AA161" s="5">
        <v>1</v>
      </c>
      <c r="AB161" s="5">
        <v>1</v>
      </c>
      <c r="AD161" s="5">
        <v>13.028618022937076</v>
      </c>
      <c r="AE161" s="5">
        <v>0.95587806477894899</v>
      </c>
      <c r="AF161" s="5">
        <v>19</v>
      </c>
      <c r="AG161" s="5">
        <v>0.95</v>
      </c>
      <c r="AH161" s="5">
        <v>1</v>
      </c>
      <c r="AI161" s="5">
        <v>1</v>
      </c>
    </row>
    <row r="162" spans="1:35" s="5" customFormat="1">
      <c r="A162" s="5" t="s">
        <v>173</v>
      </c>
      <c r="B162" s="5">
        <v>7.0842703887391076</v>
      </c>
      <c r="C162" s="5">
        <v>0.51975571450763813</v>
      </c>
      <c r="D162" s="5">
        <v>12</v>
      </c>
      <c r="E162" s="5">
        <v>0.6</v>
      </c>
      <c r="F162" s="5">
        <v>0.8</v>
      </c>
      <c r="G162" s="5">
        <v>0.5</v>
      </c>
      <c r="I162" s="5">
        <v>10.223844072725038</v>
      </c>
      <c r="J162" s="5">
        <v>0.75009861135180023</v>
      </c>
      <c r="K162" s="5">
        <v>14</v>
      </c>
      <c r="L162" s="5">
        <v>0.7</v>
      </c>
      <c r="M162" s="5">
        <v>0.8</v>
      </c>
      <c r="N162" s="5">
        <v>1</v>
      </c>
      <c r="P162" s="5">
        <v>11.435558353052915</v>
      </c>
      <c r="Q162" s="5">
        <v>0.83899914549177657</v>
      </c>
      <c r="R162" s="5">
        <v>16</v>
      </c>
      <c r="S162" s="5">
        <v>0.8</v>
      </c>
      <c r="T162" s="5">
        <v>0.8</v>
      </c>
      <c r="U162" s="5">
        <v>1</v>
      </c>
      <c r="W162" s="5">
        <v>12.763483535311375</v>
      </c>
      <c r="X162" s="5">
        <v>0.93642579129210379</v>
      </c>
      <c r="Y162" s="5">
        <v>18</v>
      </c>
      <c r="Z162" s="5">
        <v>0.9</v>
      </c>
      <c r="AA162" s="5">
        <v>0.9</v>
      </c>
      <c r="AB162" s="5">
        <v>1</v>
      </c>
      <c r="AD162" s="5">
        <v>12.763483535311375</v>
      </c>
      <c r="AE162" s="5">
        <v>0.93642579129210379</v>
      </c>
      <c r="AF162" s="5">
        <v>18</v>
      </c>
      <c r="AG162" s="5">
        <v>0.9</v>
      </c>
      <c r="AH162" s="5">
        <v>0.9</v>
      </c>
      <c r="AI162" s="5">
        <v>1</v>
      </c>
    </row>
    <row r="163" spans="1:35" s="5" customFormat="1">
      <c r="A163" s="5" t="s">
        <v>174</v>
      </c>
      <c r="B163" s="5">
        <v>2.4943473582404501</v>
      </c>
      <c r="C163" s="5">
        <v>0.18300420823480923</v>
      </c>
      <c r="D163" s="5">
        <v>5</v>
      </c>
      <c r="E163" s="5">
        <v>0.25</v>
      </c>
      <c r="F163" s="5">
        <v>0.4</v>
      </c>
      <c r="G163" s="5">
        <v>0.33333333333333331</v>
      </c>
      <c r="I163" s="5">
        <v>7.8054188452312596</v>
      </c>
      <c r="J163" s="5">
        <v>0.57266462547551422</v>
      </c>
      <c r="K163" s="5">
        <v>12</v>
      </c>
      <c r="L163" s="5">
        <v>0.6</v>
      </c>
      <c r="M163" s="5">
        <v>1</v>
      </c>
      <c r="N163" s="5">
        <v>1</v>
      </c>
      <c r="P163" s="5">
        <v>7.8054188452312596</v>
      </c>
      <c r="Q163" s="5">
        <v>0.57266462547551422</v>
      </c>
      <c r="R163" s="5">
        <v>12</v>
      </c>
      <c r="S163" s="5">
        <v>0.6</v>
      </c>
      <c r="T163" s="5">
        <v>1</v>
      </c>
      <c r="U163" s="5">
        <v>1</v>
      </c>
      <c r="W163" s="5">
        <v>7.8054188452312596</v>
      </c>
      <c r="X163" s="5">
        <v>0.57266462547551422</v>
      </c>
      <c r="Y163" s="5">
        <v>12</v>
      </c>
      <c r="Z163" s="5">
        <v>0.6</v>
      </c>
      <c r="AA163" s="5">
        <v>1</v>
      </c>
      <c r="AB163" s="5">
        <v>1</v>
      </c>
      <c r="AD163" s="5">
        <v>7.8054188452312596</v>
      </c>
      <c r="AE163" s="5">
        <v>0.57266462547551422</v>
      </c>
      <c r="AF163" s="5">
        <v>12</v>
      </c>
      <c r="AG163" s="5">
        <v>0.6</v>
      </c>
      <c r="AH163" s="5">
        <v>1</v>
      </c>
      <c r="AI163" s="5">
        <v>1</v>
      </c>
    </row>
    <row r="164" spans="1:35" s="5" customFormat="1">
      <c r="A164" s="5" t="s">
        <v>175</v>
      </c>
      <c r="B164" s="5">
        <v>6.7291799830276915</v>
      </c>
      <c r="C164" s="5">
        <v>0.49370359376578804</v>
      </c>
      <c r="D164" s="5">
        <v>9</v>
      </c>
      <c r="E164" s="5">
        <v>0.45</v>
      </c>
      <c r="F164" s="5">
        <v>0.5</v>
      </c>
      <c r="G164" s="5">
        <v>1</v>
      </c>
      <c r="I164" s="5">
        <v>12.333081594026915</v>
      </c>
      <c r="J164" s="5">
        <v>0.90484824607680958</v>
      </c>
      <c r="K164" s="5">
        <v>18</v>
      </c>
      <c r="L164" s="5">
        <v>0.9</v>
      </c>
      <c r="M164" s="5">
        <v>1</v>
      </c>
      <c r="N164" s="5">
        <v>1</v>
      </c>
      <c r="P164" s="5">
        <v>13.052548361629263</v>
      </c>
      <c r="Q164" s="5">
        <v>0.95763377561476615</v>
      </c>
      <c r="R164" s="5">
        <v>19</v>
      </c>
      <c r="S164" s="5">
        <v>0.95</v>
      </c>
      <c r="T164" s="5">
        <v>1</v>
      </c>
      <c r="U164" s="5">
        <v>1</v>
      </c>
      <c r="W164" s="5">
        <v>13.630678014265039</v>
      </c>
      <c r="X164" s="5">
        <v>1.0000497442600909</v>
      </c>
      <c r="Y164" s="5">
        <v>20</v>
      </c>
      <c r="Z164" s="5">
        <v>1</v>
      </c>
      <c r="AA164" s="5">
        <v>1</v>
      </c>
      <c r="AB164" s="5">
        <v>1</v>
      </c>
      <c r="AD164" s="5">
        <v>13.630678014265039</v>
      </c>
      <c r="AE164" s="5">
        <v>1.0000497442600909</v>
      </c>
      <c r="AF164" s="5">
        <v>20</v>
      </c>
      <c r="AG164" s="5">
        <v>1</v>
      </c>
      <c r="AH164" s="5">
        <v>1</v>
      </c>
      <c r="AI164" s="5">
        <v>1</v>
      </c>
    </row>
    <row r="165" spans="1:35" s="5" customFormat="1">
      <c r="A165" s="5" t="s">
        <v>176</v>
      </c>
      <c r="B165" s="5">
        <v>0.28906482631788782</v>
      </c>
      <c r="C165" s="5">
        <v>2.1207984322662347E-2</v>
      </c>
      <c r="D165" s="5">
        <v>1</v>
      </c>
      <c r="E165" s="5">
        <v>0.05</v>
      </c>
      <c r="F165" s="5">
        <v>0.1</v>
      </c>
      <c r="G165" s="5">
        <v>0.1</v>
      </c>
      <c r="I165" s="5">
        <v>12.368818507122123</v>
      </c>
      <c r="J165" s="5">
        <v>0.90747017660470453</v>
      </c>
      <c r="K165" s="5">
        <v>19</v>
      </c>
      <c r="L165" s="5">
        <v>0.95</v>
      </c>
      <c r="M165" s="5">
        <v>1</v>
      </c>
      <c r="N165" s="5">
        <v>1</v>
      </c>
      <c r="P165" s="5">
        <v>13.630678014265039</v>
      </c>
      <c r="Q165" s="5">
        <v>1.0000497442600909</v>
      </c>
      <c r="R165" s="5">
        <v>20</v>
      </c>
      <c r="S165" s="5">
        <v>1</v>
      </c>
      <c r="T165" s="5">
        <v>1</v>
      </c>
      <c r="U165" s="5">
        <v>1</v>
      </c>
      <c r="W165" s="5">
        <v>13.630678014265039</v>
      </c>
      <c r="X165" s="5">
        <v>1.0000497442600909</v>
      </c>
      <c r="Y165" s="5">
        <v>20</v>
      </c>
      <c r="Z165" s="5">
        <v>1</v>
      </c>
      <c r="AA165" s="5">
        <v>1</v>
      </c>
      <c r="AB165" s="5">
        <v>1</v>
      </c>
      <c r="AD165" s="5">
        <v>13.630678014265039</v>
      </c>
      <c r="AE165" s="5">
        <v>1.0000497442600909</v>
      </c>
      <c r="AF165" s="5">
        <v>20</v>
      </c>
      <c r="AG165" s="5">
        <v>1</v>
      </c>
      <c r="AH165" s="5">
        <v>1</v>
      </c>
      <c r="AI165" s="5">
        <v>1</v>
      </c>
    </row>
    <row r="166" spans="1:35" s="5" customFormat="1">
      <c r="A166" s="5" t="s">
        <v>177</v>
      </c>
      <c r="B166" s="5">
        <v>7.016354018913372</v>
      </c>
      <c r="C166" s="5">
        <v>0.5147728553861608</v>
      </c>
      <c r="D166" s="5">
        <v>10</v>
      </c>
      <c r="E166" s="5">
        <v>0.5</v>
      </c>
      <c r="F166" s="5">
        <v>0.8</v>
      </c>
      <c r="G166" s="5">
        <v>1</v>
      </c>
      <c r="I166" s="5">
        <v>4.543559338088345</v>
      </c>
      <c r="J166" s="5">
        <v>0.33334991475336351</v>
      </c>
      <c r="K166" s="5">
        <v>10</v>
      </c>
      <c r="L166" s="5">
        <v>0.5</v>
      </c>
      <c r="M166" s="5">
        <v>1</v>
      </c>
      <c r="N166" s="5">
        <v>1</v>
      </c>
      <c r="P166" s="5">
        <v>4.543559338088345</v>
      </c>
      <c r="Q166" s="5">
        <v>0.33334991475336351</v>
      </c>
      <c r="R166" s="5">
        <v>10</v>
      </c>
      <c r="S166" s="5">
        <v>0.5</v>
      </c>
      <c r="T166" s="5">
        <v>1</v>
      </c>
      <c r="U166" s="5">
        <v>1</v>
      </c>
      <c r="W166" s="5">
        <v>4.543559338088345</v>
      </c>
      <c r="X166" s="5">
        <v>0.33334991475336351</v>
      </c>
      <c r="Y166" s="5">
        <v>10</v>
      </c>
      <c r="Z166" s="5">
        <v>0.5</v>
      </c>
      <c r="AA166" s="5">
        <v>1</v>
      </c>
      <c r="AB166" s="5">
        <v>1</v>
      </c>
      <c r="AD166" s="5">
        <v>4.543559338088345</v>
      </c>
      <c r="AE166" s="5">
        <v>0.33334991475336351</v>
      </c>
      <c r="AF166" s="5">
        <v>10</v>
      </c>
      <c r="AG166" s="5">
        <v>0.5</v>
      </c>
      <c r="AH166" s="5">
        <v>1</v>
      </c>
      <c r="AI166" s="5">
        <v>1</v>
      </c>
    </row>
    <row r="167" spans="1:35" s="5" customFormat="1">
      <c r="A167" s="5" t="s">
        <v>178</v>
      </c>
      <c r="B167" s="5">
        <v>7.5623141401657872</v>
      </c>
      <c r="C167" s="5">
        <v>0.55482862363652141</v>
      </c>
      <c r="D167" s="5">
        <v>10</v>
      </c>
      <c r="E167" s="5">
        <v>0.5</v>
      </c>
      <c r="F167" s="5">
        <v>0.5</v>
      </c>
      <c r="G167" s="5">
        <v>1</v>
      </c>
      <c r="I167" s="5">
        <v>5.7702844659456076</v>
      </c>
      <c r="J167" s="5">
        <v>0.42335175832322869</v>
      </c>
      <c r="K167" s="5">
        <v>8</v>
      </c>
      <c r="L167" s="5">
        <v>0.4</v>
      </c>
      <c r="M167" s="5">
        <v>0.4</v>
      </c>
      <c r="N167" s="5">
        <v>1</v>
      </c>
      <c r="P167" s="5">
        <v>10.970119592561414</v>
      </c>
      <c r="Q167" s="5">
        <v>0.80485103393700752</v>
      </c>
      <c r="R167" s="5">
        <v>16</v>
      </c>
      <c r="S167" s="5">
        <v>0.8</v>
      </c>
      <c r="T167" s="5">
        <v>0.8</v>
      </c>
      <c r="U167" s="5">
        <v>1</v>
      </c>
      <c r="W167" s="5">
        <v>10.970119592561414</v>
      </c>
      <c r="X167" s="5">
        <v>0.80485103393700752</v>
      </c>
      <c r="Y167" s="5">
        <v>16</v>
      </c>
      <c r="Z167" s="5">
        <v>0.8</v>
      </c>
      <c r="AA167" s="5">
        <v>0.8</v>
      </c>
      <c r="AB167" s="5">
        <v>1</v>
      </c>
      <c r="AD167" s="5">
        <v>8.3020727132729331</v>
      </c>
      <c r="AE167" s="5">
        <v>0.60910291366639269</v>
      </c>
      <c r="AF167" s="5">
        <v>12</v>
      </c>
      <c r="AG167" s="5">
        <v>0.6</v>
      </c>
      <c r="AH167" s="5">
        <v>0.6</v>
      </c>
      <c r="AI167" s="5">
        <v>1</v>
      </c>
    </row>
    <row r="168" spans="1:35" s="5" customFormat="1">
      <c r="A168" s="5" t="s">
        <v>32</v>
      </c>
      <c r="B168" s="5">
        <v>3.251146832086206</v>
      </c>
      <c r="C168" s="5">
        <v>0.23852874776861377</v>
      </c>
      <c r="D168" s="5">
        <v>6</v>
      </c>
      <c r="E168" s="5">
        <v>0.3</v>
      </c>
      <c r="F168" s="5">
        <v>0.5</v>
      </c>
      <c r="G168" s="5">
        <v>0.5</v>
      </c>
      <c r="I168" s="5">
        <v>5.0277529006572887</v>
      </c>
      <c r="J168" s="5">
        <v>0.36887402059114371</v>
      </c>
      <c r="K168" s="5">
        <v>6</v>
      </c>
      <c r="L168" s="5">
        <v>0.3</v>
      </c>
      <c r="M168" s="5">
        <v>0.3</v>
      </c>
      <c r="N168" s="5">
        <v>1</v>
      </c>
      <c r="P168" s="5">
        <v>4.4484591188793923</v>
      </c>
      <c r="Q168" s="5">
        <v>0.32637264261771037</v>
      </c>
      <c r="R168" s="5">
        <v>5</v>
      </c>
      <c r="S168" s="5">
        <v>0.25</v>
      </c>
      <c r="T168" s="5">
        <v>0.4</v>
      </c>
      <c r="U168" s="5">
        <v>1</v>
      </c>
      <c r="W168" s="5">
        <v>3.3154648767857289</v>
      </c>
      <c r="X168" s="5">
        <v>0.2432476065139933</v>
      </c>
      <c r="Y168" s="5">
        <v>3</v>
      </c>
      <c r="Z168" s="5">
        <v>0.15</v>
      </c>
      <c r="AA168" s="5">
        <v>0.2</v>
      </c>
      <c r="AB168" s="5">
        <v>1</v>
      </c>
      <c r="AD168" s="5">
        <v>3</v>
      </c>
      <c r="AE168" s="5">
        <v>0.22010271460014671</v>
      </c>
      <c r="AF168" s="5">
        <v>2</v>
      </c>
      <c r="AG168" s="5">
        <v>0.1</v>
      </c>
      <c r="AH168" s="5">
        <v>0.1</v>
      </c>
      <c r="AI168" s="5">
        <v>1</v>
      </c>
    </row>
    <row r="169" spans="1:35" s="5" customFormat="1">
      <c r="A169" s="5" t="s">
        <v>63</v>
      </c>
      <c r="B169" s="5">
        <v>6.372582675813149</v>
      </c>
      <c r="C169" s="5">
        <v>0.4675409153201136</v>
      </c>
      <c r="D169" s="5">
        <v>8</v>
      </c>
      <c r="E169" s="5">
        <v>0.4</v>
      </c>
      <c r="F169" s="5">
        <v>0.5</v>
      </c>
      <c r="G169" s="5">
        <v>1</v>
      </c>
      <c r="I169" s="5">
        <v>4.8424125087358849</v>
      </c>
      <c r="J169" s="5">
        <v>0.35527604612882502</v>
      </c>
      <c r="K169" s="5">
        <v>7</v>
      </c>
      <c r="L169" s="5">
        <v>0.35</v>
      </c>
      <c r="M169" s="5">
        <v>0.5</v>
      </c>
      <c r="N169" s="5">
        <v>1</v>
      </c>
      <c r="P169" s="5">
        <v>4.8927892607143724</v>
      </c>
      <c r="Q169" s="5">
        <v>0.35897206608322613</v>
      </c>
      <c r="R169" s="5">
        <v>4</v>
      </c>
      <c r="S169" s="5">
        <v>0.2</v>
      </c>
      <c r="T169" s="5">
        <v>0.22222222222222221</v>
      </c>
      <c r="U169" s="5">
        <v>1</v>
      </c>
      <c r="W169" s="5">
        <v>4</v>
      </c>
      <c r="X169" s="5">
        <v>0.29347028613352899</v>
      </c>
      <c r="Y169" s="5">
        <v>4</v>
      </c>
      <c r="Z169" s="5">
        <v>0.2</v>
      </c>
      <c r="AA169" s="5">
        <v>0.22222222222222221</v>
      </c>
      <c r="AB169" s="5">
        <v>1</v>
      </c>
      <c r="AD169" s="5">
        <v>3</v>
      </c>
      <c r="AE169" s="5">
        <v>0.22010271460014671</v>
      </c>
      <c r="AF169" s="5">
        <v>2</v>
      </c>
      <c r="AG169" s="5">
        <v>0.1</v>
      </c>
      <c r="AH169" s="5">
        <v>0.1</v>
      </c>
      <c r="AI169" s="5">
        <v>1</v>
      </c>
    </row>
    <row r="170" spans="1:35" s="5" customFormat="1">
      <c r="A170" s="5" t="s">
        <v>179</v>
      </c>
      <c r="B170" s="5">
        <v>0</v>
      </c>
      <c r="C170" s="5">
        <v>0</v>
      </c>
      <c r="D170" s="5">
        <v>0</v>
      </c>
      <c r="E170" s="5">
        <v>0</v>
      </c>
      <c r="F170" s="5">
        <v>0</v>
      </c>
      <c r="G170" s="5">
        <v>0</v>
      </c>
      <c r="I170" s="5">
        <v>0</v>
      </c>
      <c r="J170" s="5">
        <v>0</v>
      </c>
      <c r="K170" s="5">
        <v>0</v>
      </c>
      <c r="L170" s="5">
        <v>0</v>
      </c>
      <c r="M170" s="5">
        <v>0</v>
      </c>
      <c r="N170" s="5">
        <v>0</v>
      </c>
      <c r="P170" s="5">
        <v>0</v>
      </c>
      <c r="Q170" s="5">
        <v>0</v>
      </c>
      <c r="R170" s="5">
        <v>0</v>
      </c>
      <c r="S170" s="5">
        <v>0</v>
      </c>
      <c r="T170" s="5">
        <v>0</v>
      </c>
      <c r="U170" s="5">
        <v>0</v>
      </c>
      <c r="W170" s="5">
        <v>4.8927892607143724</v>
      </c>
      <c r="X170" s="5">
        <v>0.35897206608322613</v>
      </c>
      <c r="Y170" s="5">
        <v>4</v>
      </c>
      <c r="Z170" s="5">
        <v>0.2</v>
      </c>
      <c r="AA170" s="5">
        <v>1</v>
      </c>
      <c r="AB170" s="5">
        <v>1</v>
      </c>
      <c r="AD170" s="5">
        <v>4.8927892607143724</v>
      </c>
      <c r="AE170" s="5">
        <v>0.35897206608322613</v>
      </c>
      <c r="AF170" s="5">
        <v>4</v>
      </c>
      <c r="AG170" s="5">
        <v>0.2</v>
      </c>
      <c r="AH170" s="5">
        <v>1</v>
      </c>
      <c r="AI170" s="5">
        <v>1</v>
      </c>
    </row>
    <row r="171" spans="1:35" s="5" customFormat="1">
      <c r="A171" s="5" t="s">
        <v>180</v>
      </c>
      <c r="B171" s="5">
        <v>3.6737365524159569</v>
      </c>
      <c r="C171" s="5">
        <v>0.26953312930417878</v>
      </c>
      <c r="D171" s="5">
        <v>6</v>
      </c>
      <c r="E171" s="5">
        <v>0.3</v>
      </c>
      <c r="F171" s="5">
        <v>0.5</v>
      </c>
      <c r="G171" s="5">
        <v>1</v>
      </c>
      <c r="I171" s="5">
        <v>5.999352755467533</v>
      </c>
      <c r="J171" s="5">
        <v>0.44015794244075807</v>
      </c>
      <c r="K171" s="5">
        <v>8</v>
      </c>
      <c r="L171" s="5">
        <v>0.4</v>
      </c>
      <c r="M171" s="5">
        <v>0.6</v>
      </c>
      <c r="N171" s="5">
        <v>1</v>
      </c>
      <c r="P171" s="5">
        <v>7.6848189349345519</v>
      </c>
      <c r="Q171" s="5">
        <v>0.56381650292990104</v>
      </c>
      <c r="R171" s="5">
        <v>8</v>
      </c>
      <c r="S171" s="5">
        <v>0.4</v>
      </c>
      <c r="T171" s="5">
        <v>0.4</v>
      </c>
      <c r="U171" s="5">
        <v>1</v>
      </c>
      <c r="W171" s="5">
        <v>8.8453773566381777</v>
      </c>
      <c r="X171" s="5">
        <v>0.64896385595291106</v>
      </c>
      <c r="Y171" s="5">
        <v>10</v>
      </c>
      <c r="Z171" s="5">
        <v>0.5</v>
      </c>
      <c r="AA171" s="5">
        <v>0.5</v>
      </c>
      <c r="AB171" s="5">
        <v>1</v>
      </c>
      <c r="AD171" s="5">
        <v>8.4614108220384381</v>
      </c>
      <c r="AE171" s="5">
        <v>0.62079316375923976</v>
      </c>
      <c r="AF171" s="5">
        <v>10</v>
      </c>
      <c r="AG171" s="5">
        <v>0.5</v>
      </c>
      <c r="AH171" s="5">
        <v>0.5</v>
      </c>
      <c r="AI171" s="5">
        <v>1</v>
      </c>
    </row>
    <row r="172" spans="1:35" s="5" customFormat="1">
      <c r="A172" s="5" t="s">
        <v>181</v>
      </c>
      <c r="B172" s="5">
        <v>4.817795604475628</v>
      </c>
      <c r="C172" s="5">
        <v>0.35346996364458017</v>
      </c>
      <c r="D172" s="5">
        <v>6</v>
      </c>
      <c r="E172" s="5">
        <v>0.3</v>
      </c>
      <c r="F172" s="5">
        <v>0.4</v>
      </c>
      <c r="G172" s="5">
        <v>1</v>
      </c>
      <c r="I172" s="5">
        <v>2.5394543002413466</v>
      </c>
      <c r="J172" s="5">
        <v>0.18631359502871214</v>
      </c>
      <c r="K172" s="5">
        <v>5</v>
      </c>
      <c r="L172" s="5">
        <v>0.25</v>
      </c>
      <c r="M172" s="5">
        <v>0.3</v>
      </c>
      <c r="N172" s="5">
        <v>0.25</v>
      </c>
      <c r="P172" s="5">
        <v>10.247332251295578</v>
      </c>
      <c r="Q172" s="5">
        <v>0.75182188197326316</v>
      </c>
      <c r="R172" s="5">
        <v>13</v>
      </c>
      <c r="S172" s="5">
        <v>0.65</v>
      </c>
      <c r="T172" s="5">
        <v>0.7</v>
      </c>
      <c r="U172" s="5">
        <v>1</v>
      </c>
      <c r="W172" s="5">
        <v>11.397688269365618</v>
      </c>
      <c r="X172" s="5">
        <v>0.83622070941787363</v>
      </c>
      <c r="Y172" s="5">
        <v>16</v>
      </c>
      <c r="Z172" s="5">
        <v>0.8</v>
      </c>
      <c r="AA172" s="5">
        <v>0.9</v>
      </c>
      <c r="AB172" s="5">
        <v>1</v>
      </c>
      <c r="AD172" s="5">
        <v>10.247332251295578</v>
      </c>
      <c r="AE172" s="5">
        <v>0.75182188197326316</v>
      </c>
      <c r="AF172" s="5">
        <v>13</v>
      </c>
      <c r="AG172" s="5">
        <v>0.65</v>
      </c>
      <c r="AH172" s="5">
        <v>0.7</v>
      </c>
      <c r="AI172" s="5">
        <v>1</v>
      </c>
    </row>
    <row r="173" spans="1:35" s="5" customFormat="1">
      <c r="A173" s="5" t="s">
        <v>182</v>
      </c>
      <c r="B173" s="5">
        <v>2.2914881752750822</v>
      </c>
      <c r="C173" s="5">
        <v>0.16812092261739414</v>
      </c>
      <c r="D173" s="5">
        <v>4</v>
      </c>
      <c r="E173" s="5">
        <v>0.2</v>
      </c>
      <c r="F173" s="5">
        <v>0.5</v>
      </c>
      <c r="G173" s="5">
        <v>0.5</v>
      </c>
      <c r="I173" s="5">
        <v>1.8322304855973757</v>
      </c>
      <c r="J173" s="5">
        <v>0.13442630121770913</v>
      </c>
      <c r="K173" s="5">
        <v>4</v>
      </c>
      <c r="L173" s="5">
        <v>0.2</v>
      </c>
      <c r="M173" s="5">
        <v>0.33333333333333331</v>
      </c>
      <c r="N173" s="5">
        <v>0.2</v>
      </c>
      <c r="P173" s="5">
        <v>3</v>
      </c>
      <c r="Q173" s="5">
        <v>0.22010271460014671</v>
      </c>
      <c r="R173" s="5">
        <v>2</v>
      </c>
      <c r="S173" s="5">
        <v>0.1</v>
      </c>
      <c r="T173" s="5">
        <v>0.5</v>
      </c>
      <c r="U173" s="5">
        <v>1</v>
      </c>
      <c r="W173" s="5">
        <v>4.8927892607143724</v>
      </c>
      <c r="X173" s="5">
        <v>0.35897206608322613</v>
      </c>
      <c r="Y173" s="5">
        <v>4</v>
      </c>
      <c r="Z173" s="5">
        <v>0.2</v>
      </c>
      <c r="AA173" s="5">
        <v>0.66666666666666663</v>
      </c>
      <c r="AB173" s="5">
        <v>1</v>
      </c>
      <c r="AD173" s="5">
        <v>4.8927892607143724</v>
      </c>
      <c r="AE173" s="5">
        <v>0.35897206608322613</v>
      </c>
      <c r="AF173" s="5">
        <v>4</v>
      </c>
      <c r="AG173" s="5">
        <v>0.2</v>
      </c>
      <c r="AH173" s="5">
        <v>0.66666666666666663</v>
      </c>
      <c r="AI173" s="5">
        <v>1</v>
      </c>
    </row>
    <row r="174" spans="1:35" s="5" customFormat="1">
      <c r="A174" s="5" t="s">
        <v>183</v>
      </c>
      <c r="B174" s="5">
        <v>11.817088904954188</v>
      </c>
      <c r="C174" s="5">
        <v>0.86699111555056396</v>
      </c>
      <c r="D174" s="5">
        <v>16</v>
      </c>
      <c r="E174" s="5">
        <v>0.8</v>
      </c>
      <c r="F174" s="5">
        <v>0.8</v>
      </c>
      <c r="G174" s="5">
        <v>1</v>
      </c>
      <c r="I174" s="5">
        <v>12.763483535311375</v>
      </c>
      <c r="J174" s="5">
        <v>0.93642579129210379</v>
      </c>
      <c r="K174" s="5">
        <v>18</v>
      </c>
      <c r="L174" s="5">
        <v>0.9</v>
      </c>
      <c r="M174" s="5">
        <v>0.9</v>
      </c>
      <c r="N174" s="5">
        <v>1</v>
      </c>
      <c r="P174" s="5">
        <v>13.630678014265039</v>
      </c>
      <c r="Q174" s="5">
        <v>1.0000497442600909</v>
      </c>
      <c r="R174" s="5">
        <v>20</v>
      </c>
      <c r="S174" s="5">
        <v>1</v>
      </c>
      <c r="T174" s="5">
        <v>1</v>
      </c>
      <c r="U174" s="5">
        <v>1</v>
      </c>
      <c r="W174" s="5">
        <v>13.630678014265039</v>
      </c>
      <c r="X174" s="5">
        <v>1.0000497442600909</v>
      </c>
      <c r="Y174" s="5">
        <v>20</v>
      </c>
      <c r="Z174" s="5">
        <v>1</v>
      </c>
      <c r="AA174" s="5">
        <v>1</v>
      </c>
      <c r="AB174" s="5">
        <v>1</v>
      </c>
      <c r="AD174" s="5">
        <v>13.630678014265039</v>
      </c>
      <c r="AE174" s="5">
        <v>1.0000497442600909</v>
      </c>
      <c r="AF174" s="5">
        <v>20</v>
      </c>
      <c r="AG174" s="5">
        <v>1</v>
      </c>
      <c r="AH174" s="5">
        <v>1</v>
      </c>
      <c r="AI174" s="5">
        <v>1</v>
      </c>
    </row>
    <row r="175" spans="1:35" s="5" customFormat="1">
      <c r="A175" s="5" t="s">
        <v>184</v>
      </c>
      <c r="B175" s="5">
        <v>0</v>
      </c>
      <c r="C175" s="5">
        <v>0</v>
      </c>
      <c r="D175" s="5">
        <v>0</v>
      </c>
      <c r="E175" s="5">
        <v>0</v>
      </c>
      <c r="F175" s="5">
        <v>0</v>
      </c>
      <c r="G175" s="5">
        <v>0</v>
      </c>
      <c r="I175" s="5">
        <v>0</v>
      </c>
      <c r="J175" s="5">
        <v>0</v>
      </c>
      <c r="K175" s="5">
        <v>0</v>
      </c>
      <c r="L175" s="5">
        <v>0</v>
      </c>
      <c r="M175" s="5">
        <v>0</v>
      </c>
      <c r="N175" s="5">
        <v>0</v>
      </c>
      <c r="P175" s="5">
        <v>3</v>
      </c>
      <c r="Q175" s="5">
        <v>0.22010271460014671</v>
      </c>
      <c r="R175" s="5">
        <v>2</v>
      </c>
      <c r="S175" s="5">
        <v>0.1</v>
      </c>
      <c r="T175" s="5">
        <v>1</v>
      </c>
      <c r="U175" s="5">
        <v>1</v>
      </c>
      <c r="W175" s="5">
        <v>7.5665258131303288</v>
      </c>
      <c r="X175" s="5">
        <v>0.55513762385402265</v>
      </c>
      <c r="Y175" s="5">
        <v>10</v>
      </c>
      <c r="Z175" s="5">
        <v>0.5</v>
      </c>
      <c r="AA175" s="5">
        <v>1</v>
      </c>
      <c r="AB175" s="5">
        <v>1</v>
      </c>
      <c r="AD175" s="5">
        <v>8.3835484978670358</v>
      </c>
      <c r="AE175" s="5">
        <v>0.61508059412083893</v>
      </c>
      <c r="AF175" s="5">
        <v>13</v>
      </c>
      <c r="AG175" s="5">
        <v>0.65</v>
      </c>
      <c r="AH175" s="5">
        <v>1</v>
      </c>
      <c r="AI175" s="5">
        <v>1</v>
      </c>
    </row>
    <row r="176" spans="1:35" s="5" customFormat="1">
      <c r="A176" s="5" t="s">
        <v>149</v>
      </c>
      <c r="B176" s="5">
        <v>3.8868528072345416</v>
      </c>
      <c r="C176" s="5">
        <v>0.28516895137450782</v>
      </c>
      <c r="D176" s="5">
        <v>4</v>
      </c>
      <c r="E176" s="5">
        <v>0.2</v>
      </c>
      <c r="F176" s="5">
        <v>0.3</v>
      </c>
      <c r="G176" s="5">
        <v>1</v>
      </c>
      <c r="I176" s="5">
        <v>13.630678014265039</v>
      </c>
      <c r="J176" s="5">
        <v>1.0000497442600909</v>
      </c>
      <c r="K176" s="5">
        <v>20</v>
      </c>
      <c r="L176" s="5">
        <v>1</v>
      </c>
      <c r="M176" s="5">
        <v>1</v>
      </c>
      <c r="N176" s="5">
        <v>1</v>
      </c>
      <c r="P176" s="5">
        <v>13.630678014265039</v>
      </c>
      <c r="Q176" s="5">
        <v>1.0000497442600909</v>
      </c>
      <c r="R176" s="5">
        <v>20</v>
      </c>
      <c r="S176" s="5">
        <v>1</v>
      </c>
      <c r="T176" s="5">
        <v>1</v>
      </c>
      <c r="U176" s="5">
        <v>1</v>
      </c>
      <c r="W176" s="5">
        <v>13.630678014265039</v>
      </c>
      <c r="X176" s="5">
        <v>1.0000497442600909</v>
      </c>
      <c r="Y176" s="5">
        <v>20</v>
      </c>
      <c r="Z176" s="5">
        <v>1</v>
      </c>
      <c r="AA176" s="5">
        <v>1</v>
      </c>
      <c r="AB176" s="5">
        <v>1</v>
      </c>
      <c r="AD176" s="5">
        <v>13.630678014265039</v>
      </c>
      <c r="AE176" s="5">
        <v>1.0000497442600909</v>
      </c>
      <c r="AF176" s="5">
        <v>20</v>
      </c>
      <c r="AG176" s="5">
        <v>1</v>
      </c>
      <c r="AH176" s="5">
        <v>1</v>
      </c>
      <c r="AI176" s="5">
        <v>1</v>
      </c>
    </row>
    <row r="177" spans="1:35" s="5" customFormat="1">
      <c r="A177" s="5" t="s">
        <v>185</v>
      </c>
      <c r="B177" s="5">
        <v>0</v>
      </c>
      <c r="C177" s="5">
        <v>0</v>
      </c>
      <c r="D177" s="5">
        <v>0</v>
      </c>
      <c r="E177" s="5">
        <v>0</v>
      </c>
      <c r="F177" s="5">
        <v>0</v>
      </c>
      <c r="G177" s="5">
        <v>0</v>
      </c>
      <c r="I177" s="5">
        <v>0</v>
      </c>
      <c r="J177" s="5">
        <v>0</v>
      </c>
      <c r="K177" s="5">
        <v>0</v>
      </c>
      <c r="L177" s="5">
        <v>0</v>
      </c>
      <c r="M177" s="5">
        <v>0</v>
      </c>
      <c r="N177" s="5">
        <v>0</v>
      </c>
      <c r="P177" s="5">
        <v>6.3927892607143724</v>
      </c>
      <c r="Q177" s="5">
        <v>0.4690234233832995</v>
      </c>
      <c r="R177" s="5">
        <v>6</v>
      </c>
      <c r="S177" s="5">
        <v>0.3</v>
      </c>
      <c r="T177" s="5">
        <v>1</v>
      </c>
      <c r="U177" s="5">
        <v>1</v>
      </c>
      <c r="W177" s="5">
        <v>5.5835178494952613</v>
      </c>
      <c r="X177" s="5">
        <v>0.40964914523076018</v>
      </c>
      <c r="Y177" s="5">
        <v>8</v>
      </c>
      <c r="Z177" s="5">
        <v>0.4</v>
      </c>
      <c r="AA177" s="5">
        <v>1</v>
      </c>
      <c r="AB177" s="5">
        <v>1</v>
      </c>
      <c r="AD177" s="5">
        <v>5.5835178494952613</v>
      </c>
      <c r="AE177" s="5">
        <v>0.40964914523076018</v>
      </c>
      <c r="AF177" s="5">
        <v>8</v>
      </c>
      <c r="AG177" s="5">
        <v>0.4</v>
      </c>
      <c r="AH177" s="5">
        <v>1</v>
      </c>
      <c r="AI177" s="5">
        <v>1</v>
      </c>
    </row>
    <row r="178" spans="1:35" s="5" customFormat="1">
      <c r="A178" s="5" t="s">
        <v>85</v>
      </c>
      <c r="B178" s="5">
        <v>1</v>
      </c>
      <c r="C178" s="5">
        <v>7.3367571533382248E-2</v>
      </c>
      <c r="D178" s="5">
        <v>1</v>
      </c>
      <c r="E178" s="5">
        <v>0.05</v>
      </c>
      <c r="F178" s="5">
        <v>0.1</v>
      </c>
      <c r="G178" s="5">
        <v>1</v>
      </c>
      <c r="I178" s="5">
        <v>3.919994579889345</v>
      </c>
      <c r="J178" s="5">
        <v>0.28760048275050221</v>
      </c>
      <c r="K178" s="5">
        <v>4</v>
      </c>
      <c r="L178" s="5">
        <v>0.2</v>
      </c>
      <c r="M178" s="5">
        <v>0.3</v>
      </c>
      <c r="N178" s="5">
        <v>1</v>
      </c>
      <c r="P178" s="5">
        <v>5.3927892607143724</v>
      </c>
      <c r="Q178" s="5">
        <v>0.39565585184991725</v>
      </c>
      <c r="R178" s="5">
        <v>5</v>
      </c>
      <c r="S178" s="5">
        <v>0.25</v>
      </c>
      <c r="T178" s="5">
        <v>0.3</v>
      </c>
      <c r="U178" s="5">
        <v>1</v>
      </c>
      <c r="W178" s="5">
        <v>4.4019548946573996</v>
      </c>
      <c r="X178" s="5">
        <v>0.32296074062049884</v>
      </c>
      <c r="Y178" s="5">
        <v>5</v>
      </c>
      <c r="Z178" s="5">
        <v>0.25</v>
      </c>
      <c r="AA178" s="5">
        <v>0.3</v>
      </c>
      <c r="AB178" s="5">
        <v>1</v>
      </c>
      <c r="AD178" s="5">
        <v>5.2461414348591218</v>
      </c>
      <c r="AE178" s="5">
        <v>0.38489665699626718</v>
      </c>
      <c r="AF178" s="5">
        <v>7</v>
      </c>
      <c r="AG178" s="5">
        <v>0.35</v>
      </c>
      <c r="AH178" s="5">
        <v>0.5</v>
      </c>
      <c r="AI178" s="5">
        <v>1</v>
      </c>
    </row>
    <row r="179" spans="1:35" s="5" customFormat="1">
      <c r="A179" s="5" t="s">
        <v>186</v>
      </c>
      <c r="B179" s="5">
        <v>2.7206193522998783</v>
      </c>
      <c r="C179" s="5">
        <v>0.19960523494496538</v>
      </c>
      <c r="D179" s="5">
        <v>6</v>
      </c>
      <c r="E179" s="5">
        <v>0.3</v>
      </c>
      <c r="F179" s="5">
        <v>0.4</v>
      </c>
      <c r="G179" s="5">
        <v>0.25</v>
      </c>
      <c r="I179" s="5">
        <v>13.630678014265039</v>
      </c>
      <c r="J179" s="5">
        <v>1.0000497442600909</v>
      </c>
      <c r="K179" s="5">
        <v>20</v>
      </c>
      <c r="L179" s="5">
        <v>1</v>
      </c>
      <c r="M179" s="5">
        <v>1</v>
      </c>
      <c r="N179" s="5">
        <v>1</v>
      </c>
      <c r="P179" s="5">
        <v>13.630678014265039</v>
      </c>
      <c r="Q179" s="5">
        <v>1.0000497442600909</v>
      </c>
      <c r="R179" s="5">
        <v>20</v>
      </c>
      <c r="S179" s="5">
        <v>1</v>
      </c>
      <c r="T179" s="5">
        <v>1</v>
      </c>
      <c r="U179" s="5">
        <v>1</v>
      </c>
      <c r="W179" s="5">
        <v>13.630678014265039</v>
      </c>
      <c r="X179" s="5">
        <v>1.0000497442600909</v>
      </c>
      <c r="Y179" s="5">
        <v>20</v>
      </c>
      <c r="Z179" s="5">
        <v>1</v>
      </c>
      <c r="AA179" s="5">
        <v>1</v>
      </c>
      <c r="AB179" s="5">
        <v>1</v>
      </c>
      <c r="AD179" s="5">
        <v>13.630678014265039</v>
      </c>
      <c r="AE179" s="5">
        <v>1.0000497442600909</v>
      </c>
      <c r="AF179" s="5">
        <v>20</v>
      </c>
      <c r="AG179" s="5">
        <v>1</v>
      </c>
      <c r="AH179" s="5">
        <v>1</v>
      </c>
      <c r="AI179" s="5">
        <v>1</v>
      </c>
    </row>
    <row r="180" spans="1:35" s="5" customFormat="1">
      <c r="A180" s="5" t="s">
        <v>187</v>
      </c>
      <c r="B180" s="5">
        <v>1.0686215613240666</v>
      </c>
      <c r="C180" s="5">
        <v>7.8402168842558073E-2</v>
      </c>
      <c r="D180" s="5">
        <v>2</v>
      </c>
      <c r="E180" s="5">
        <v>0.1</v>
      </c>
      <c r="F180" s="5">
        <v>0.1</v>
      </c>
      <c r="G180" s="5">
        <v>0.16666666666666666</v>
      </c>
      <c r="I180" s="5">
        <v>4.0340197405634006</v>
      </c>
      <c r="J180" s="5">
        <v>0.29596623188286136</v>
      </c>
      <c r="K180" s="5">
        <v>6</v>
      </c>
      <c r="L180" s="5">
        <v>0.3</v>
      </c>
      <c r="M180" s="5">
        <v>0.4</v>
      </c>
      <c r="N180" s="5">
        <v>1</v>
      </c>
      <c r="P180" s="5">
        <v>4.8927892607143724</v>
      </c>
      <c r="Q180" s="5">
        <v>0.35897206608322613</v>
      </c>
      <c r="R180" s="5">
        <v>4</v>
      </c>
      <c r="S180" s="5">
        <v>0.2</v>
      </c>
      <c r="T180" s="5">
        <v>1</v>
      </c>
      <c r="U180" s="5">
        <v>1</v>
      </c>
      <c r="W180" s="5">
        <v>7.6848189349345519</v>
      </c>
      <c r="X180" s="5">
        <v>0.56381650292990104</v>
      </c>
      <c r="Y180" s="5">
        <v>8</v>
      </c>
      <c r="Z180" s="5">
        <v>0.4</v>
      </c>
      <c r="AA180" s="5">
        <v>1</v>
      </c>
      <c r="AB180" s="5">
        <v>1</v>
      </c>
      <c r="AD180" s="5">
        <v>7.6848189349345519</v>
      </c>
      <c r="AE180" s="5">
        <v>0.56381650292990104</v>
      </c>
      <c r="AF180" s="5">
        <v>8</v>
      </c>
      <c r="AG180" s="5">
        <v>0.4</v>
      </c>
      <c r="AH180" s="5">
        <v>0.8</v>
      </c>
      <c r="AI180" s="5">
        <v>1</v>
      </c>
    </row>
    <row r="181" spans="1:35" s="5" customFormat="1">
      <c r="A181" s="5" t="s">
        <v>188</v>
      </c>
      <c r="B181" s="5">
        <v>6.0930596698841608</v>
      </c>
      <c r="C181" s="5">
        <v>0.44703299118739254</v>
      </c>
      <c r="D181" s="5">
        <v>7</v>
      </c>
      <c r="E181" s="5">
        <v>0.35</v>
      </c>
      <c r="F181" s="5">
        <v>0.4</v>
      </c>
      <c r="G181" s="5">
        <v>1</v>
      </c>
      <c r="I181" s="5">
        <v>11.866234911126307</v>
      </c>
      <c r="J181" s="5">
        <v>0.87059683867397697</v>
      </c>
      <c r="K181" s="5">
        <v>17</v>
      </c>
      <c r="L181" s="5">
        <v>0.85</v>
      </c>
      <c r="M181" s="5">
        <v>0.9</v>
      </c>
      <c r="N181" s="5">
        <v>1</v>
      </c>
      <c r="P181" s="5">
        <v>13.630678014265039</v>
      </c>
      <c r="Q181" s="5">
        <v>1.0000497442600909</v>
      </c>
      <c r="R181" s="5">
        <v>20</v>
      </c>
      <c r="S181" s="5">
        <v>1</v>
      </c>
      <c r="T181" s="5">
        <v>1</v>
      </c>
      <c r="U181" s="5">
        <v>1</v>
      </c>
      <c r="W181" s="5">
        <v>13.630678014265039</v>
      </c>
      <c r="X181" s="5">
        <v>1.0000497442600909</v>
      </c>
      <c r="Y181" s="5">
        <v>20</v>
      </c>
      <c r="Z181" s="5">
        <v>1</v>
      </c>
      <c r="AA181" s="5">
        <v>1</v>
      </c>
      <c r="AB181" s="5">
        <v>1</v>
      </c>
      <c r="AD181" s="5">
        <v>13.630678014265039</v>
      </c>
      <c r="AE181" s="5">
        <v>1.0000497442600909</v>
      </c>
      <c r="AF181" s="5">
        <v>20</v>
      </c>
      <c r="AG181" s="5">
        <v>1</v>
      </c>
      <c r="AH181" s="5">
        <v>1</v>
      </c>
      <c r="AI181" s="5">
        <v>1</v>
      </c>
    </row>
    <row r="182" spans="1:35" s="5" customFormat="1">
      <c r="A182" s="5" t="s">
        <v>189</v>
      </c>
      <c r="B182" s="5">
        <v>6.9641831390815803</v>
      </c>
      <c r="C182" s="5">
        <v>0.5109452046281423</v>
      </c>
      <c r="D182" s="5">
        <v>14</v>
      </c>
      <c r="E182" s="5">
        <v>0.7</v>
      </c>
      <c r="F182" s="5">
        <v>0.8</v>
      </c>
      <c r="G182" s="5">
        <v>0.33333333333333331</v>
      </c>
      <c r="I182" s="5">
        <v>13.630678014265039</v>
      </c>
      <c r="J182" s="5">
        <v>1.0000497442600909</v>
      </c>
      <c r="K182" s="5">
        <v>20</v>
      </c>
      <c r="L182" s="5">
        <v>1</v>
      </c>
      <c r="M182" s="5">
        <v>1</v>
      </c>
      <c r="N182" s="5">
        <v>1</v>
      </c>
      <c r="P182" s="5">
        <v>8.8453773566381777</v>
      </c>
      <c r="Q182" s="5">
        <v>0.64896385595291106</v>
      </c>
      <c r="R182" s="5">
        <v>10</v>
      </c>
      <c r="S182" s="5">
        <v>0.5</v>
      </c>
      <c r="T182" s="5">
        <v>1</v>
      </c>
      <c r="U182" s="5">
        <v>1</v>
      </c>
      <c r="W182" s="5">
        <v>8.8453773566381777</v>
      </c>
      <c r="X182" s="5">
        <v>0.64896385595291106</v>
      </c>
      <c r="Y182" s="5">
        <v>10</v>
      </c>
      <c r="Z182" s="5">
        <v>0.5</v>
      </c>
      <c r="AA182" s="5">
        <v>0.55555555555555558</v>
      </c>
      <c r="AB182" s="5">
        <v>1</v>
      </c>
      <c r="AD182" s="5">
        <v>8.8453773566381777</v>
      </c>
      <c r="AE182" s="5">
        <v>0.64896385595291106</v>
      </c>
      <c r="AF182" s="5">
        <v>10</v>
      </c>
      <c r="AG182" s="5">
        <v>0.5</v>
      </c>
      <c r="AH182" s="5">
        <v>0.5</v>
      </c>
      <c r="AI182" s="5">
        <v>1</v>
      </c>
    </row>
    <row r="183" spans="1:35" s="5" customFormat="1">
      <c r="A183" s="5" t="s">
        <v>21</v>
      </c>
      <c r="B183" s="5">
        <v>2.1342774332557091</v>
      </c>
      <c r="C183" s="5">
        <v>0.15658675225647167</v>
      </c>
      <c r="D183" s="5">
        <v>5</v>
      </c>
      <c r="E183" s="5">
        <v>0.25</v>
      </c>
      <c r="F183" s="5">
        <v>0.4</v>
      </c>
      <c r="G183" s="5">
        <v>0.33333333333333331</v>
      </c>
      <c r="I183" s="5">
        <v>8.7337597765062505</v>
      </c>
      <c r="J183" s="5">
        <v>0.64077474515819888</v>
      </c>
      <c r="K183" s="5">
        <v>16</v>
      </c>
      <c r="L183" s="5">
        <v>0.8</v>
      </c>
      <c r="M183" s="5">
        <v>1</v>
      </c>
      <c r="N183" s="5">
        <v>1</v>
      </c>
      <c r="P183" s="5">
        <v>11.630678014265037</v>
      </c>
      <c r="Q183" s="5">
        <v>0.85331460119332625</v>
      </c>
      <c r="R183" s="5">
        <v>19</v>
      </c>
      <c r="S183" s="5">
        <v>0.95</v>
      </c>
      <c r="T183" s="5">
        <v>1</v>
      </c>
      <c r="U183" s="5">
        <v>1</v>
      </c>
      <c r="W183" s="5">
        <v>13.630678014265039</v>
      </c>
      <c r="X183" s="5">
        <v>1.0000497442600909</v>
      </c>
      <c r="Y183" s="5">
        <v>20</v>
      </c>
      <c r="Z183" s="5">
        <v>1</v>
      </c>
      <c r="AA183" s="5">
        <v>1</v>
      </c>
      <c r="AB183" s="5">
        <v>1</v>
      </c>
      <c r="AD183" s="5">
        <v>13.630678014265039</v>
      </c>
      <c r="AE183" s="5">
        <v>1.0000497442600909</v>
      </c>
      <c r="AF183" s="5">
        <v>20</v>
      </c>
      <c r="AG183" s="5">
        <v>1</v>
      </c>
      <c r="AH183" s="5">
        <v>1</v>
      </c>
      <c r="AI183" s="5">
        <v>1</v>
      </c>
    </row>
    <row r="184" spans="1:35" s="5" customFormat="1">
      <c r="A184" s="5" t="s">
        <v>191</v>
      </c>
      <c r="B184" s="5">
        <v>3.1630545742319089</v>
      </c>
      <c r="C184" s="5">
        <v>0.23206563273895148</v>
      </c>
      <c r="D184" s="5">
        <v>6</v>
      </c>
      <c r="E184" s="5">
        <v>0.3</v>
      </c>
      <c r="F184" s="5">
        <v>0.6</v>
      </c>
      <c r="G184" s="5">
        <v>1</v>
      </c>
      <c r="I184" s="5">
        <v>3.1750197435780025</v>
      </c>
      <c r="J184" s="5">
        <v>0.23294348815686003</v>
      </c>
      <c r="K184" s="5">
        <v>6</v>
      </c>
      <c r="L184" s="5">
        <v>0.3</v>
      </c>
      <c r="M184" s="5">
        <v>0.6</v>
      </c>
      <c r="N184" s="5">
        <v>1</v>
      </c>
      <c r="P184" s="5">
        <v>3.4878894799233255</v>
      </c>
      <c r="Q184" s="5">
        <v>0.25589798091880595</v>
      </c>
      <c r="R184" s="5">
        <v>7</v>
      </c>
      <c r="S184" s="5">
        <v>0.35</v>
      </c>
      <c r="T184" s="5">
        <v>0.6</v>
      </c>
      <c r="U184" s="5">
        <v>0.5</v>
      </c>
      <c r="W184" s="5">
        <v>3.5150161916812528</v>
      </c>
      <c r="X184" s="5">
        <v>0.25788820188417111</v>
      </c>
      <c r="Y184" s="5">
        <v>7</v>
      </c>
      <c r="Z184" s="5">
        <v>0.35</v>
      </c>
      <c r="AA184" s="5">
        <v>0.4</v>
      </c>
      <c r="AB184" s="5">
        <v>0.33333333333333331</v>
      </c>
      <c r="AD184" s="5">
        <v>4.8927892607143724</v>
      </c>
      <c r="AE184" s="5">
        <v>0.35897206608322613</v>
      </c>
      <c r="AF184" s="5">
        <v>4</v>
      </c>
      <c r="AG184" s="5">
        <v>0.2</v>
      </c>
      <c r="AH184" s="5">
        <v>0.2</v>
      </c>
      <c r="AI184" s="5">
        <v>1</v>
      </c>
    </row>
    <row r="185" spans="1:35" s="5" customFormat="1">
      <c r="A185" s="5" t="s">
        <v>193</v>
      </c>
      <c r="B185" s="5">
        <v>0</v>
      </c>
      <c r="C185" s="5">
        <v>0</v>
      </c>
      <c r="D185" s="5">
        <v>0</v>
      </c>
      <c r="E185" s="5">
        <v>0</v>
      </c>
      <c r="F185" s="5">
        <v>0</v>
      </c>
      <c r="G185" s="5">
        <v>0</v>
      </c>
      <c r="I185" s="5">
        <v>0</v>
      </c>
      <c r="J185" s="5">
        <v>0</v>
      </c>
      <c r="K185" s="5">
        <v>0</v>
      </c>
      <c r="L185" s="5">
        <v>0</v>
      </c>
      <c r="M185" s="5">
        <v>0</v>
      </c>
      <c r="N185" s="5">
        <v>0</v>
      </c>
      <c r="P185" s="5">
        <v>4.2544945117704573</v>
      </c>
      <c r="Q185" s="5">
        <v>0.31214193043070121</v>
      </c>
      <c r="R185" s="5">
        <v>9</v>
      </c>
      <c r="S185" s="5">
        <v>0.45</v>
      </c>
      <c r="T185" s="5">
        <v>1</v>
      </c>
      <c r="U185" s="5">
        <v>1</v>
      </c>
      <c r="W185" s="5">
        <v>4.543559338088345</v>
      </c>
      <c r="X185" s="5">
        <v>0.33334991475336351</v>
      </c>
      <c r="Y185" s="5">
        <v>10</v>
      </c>
      <c r="Z185" s="5">
        <v>0.5</v>
      </c>
      <c r="AA185" s="5">
        <v>1</v>
      </c>
      <c r="AB185" s="5">
        <v>1</v>
      </c>
      <c r="AD185" s="5">
        <v>4.543559338088345</v>
      </c>
      <c r="AE185" s="5">
        <v>0.33334991475336351</v>
      </c>
      <c r="AF185" s="5">
        <v>10</v>
      </c>
      <c r="AG185" s="5">
        <v>0.5</v>
      </c>
      <c r="AH185" s="5">
        <v>1</v>
      </c>
      <c r="AI185" s="5">
        <v>1</v>
      </c>
    </row>
    <row r="186" spans="1:35" s="5" customFormat="1">
      <c r="A186" s="5" t="s">
        <v>194</v>
      </c>
      <c r="B186" s="5">
        <v>4.1389306955734941</v>
      </c>
      <c r="C186" s="5">
        <v>0.30366329387919982</v>
      </c>
      <c r="D186" s="5">
        <v>6</v>
      </c>
      <c r="E186" s="5">
        <v>0.3</v>
      </c>
      <c r="F186" s="5">
        <v>0.5</v>
      </c>
      <c r="G186" s="5">
        <v>1</v>
      </c>
      <c r="I186" s="5">
        <v>4.8770711884305795</v>
      </c>
      <c r="J186" s="5">
        <v>0.3578188692905781</v>
      </c>
      <c r="K186" s="5">
        <v>6</v>
      </c>
      <c r="L186" s="5">
        <v>0.3</v>
      </c>
      <c r="M186" s="5">
        <v>0.5</v>
      </c>
      <c r="N186" s="5">
        <v>1</v>
      </c>
      <c r="P186" s="5">
        <v>3.6309297535714573</v>
      </c>
      <c r="Q186" s="5">
        <v>0.26639249842783985</v>
      </c>
      <c r="R186" s="5">
        <v>3</v>
      </c>
      <c r="S186" s="5">
        <v>0.15</v>
      </c>
      <c r="T186" s="5">
        <v>0.5</v>
      </c>
      <c r="U186" s="5">
        <v>1</v>
      </c>
      <c r="W186" s="5">
        <v>4.1309297535714578</v>
      </c>
      <c r="X186" s="5">
        <v>0.30307628419453098</v>
      </c>
      <c r="Y186" s="5">
        <v>4</v>
      </c>
      <c r="Z186" s="5">
        <v>0.2</v>
      </c>
      <c r="AA186" s="5">
        <v>0.5</v>
      </c>
      <c r="AB186" s="5">
        <v>1</v>
      </c>
      <c r="AD186" s="5">
        <v>4.1309297535714578</v>
      </c>
      <c r="AE186" s="5">
        <v>0.30307628419453098</v>
      </c>
      <c r="AF186" s="5">
        <v>4</v>
      </c>
      <c r="AG186" s="5">
        <v>0.2</v>
      </c>
      <c r="AH186" s="5">
        <v>0.5</v>
      </c>
      <c r="AI186" s="5">
        <v>1</v>
      </c>
    </row>
    <row r="187" spans="1:35" s="5" customFormat="1">
      <c r="A187" s="5" t="s">
        <v>43</v>
      </c>
      <c r="B187" s="5">
        <v>8.5728862834108153</v>
      </c>
      <c r="C187" s="5">
        <v>0.62897184764569436</v>
      </c>
      <c r="D187" s="5">
        <v>13</v>
      </c>
      <c r="E187" s="5">
        <v>0.65</v>
      </c>
      <c r="F187" s="5">
        <v>0.7</v>
      </c>
      <c r="G187" s="5">
        <v>1</v>
      </c>
      <c r="I187" s="5">
        <v>8.945859079330484</v>
      </c>
      <c r="J187" s="5">
        <v>0.65633595593033622</v>
      </c>
      <c r="K187" s="5">
        <v>14</v>
      </c>
      <c r="L187" s="5">
        <v>0.7</v>
      </c>
      <c r="M187" s="5">
        <v>0.7</v>
      </c>
      <c r="N187" s="5">
        <v>1</v>
      </c>
      <c r="P187" s="5">
        <v>13.630678014265039</v>
      </c>
      <c r="Q187" s="5">
        <v>1.0000497442600909</v>
      </c>
      <c r="R187" s="5">
        <v>20</v>
      </c>
      <c r="S187" s="5">
        <v>1</v>
      </c>
      <c r="T187" s="5">
        <v>1</v>
      </c>
      <c r="U187" s="5">
        <v>1</v>
      </c>
      <c r="W187" s="5">
        <v>13.630678014265039</v>
      </c>
      <c r="X187" s="5">
        <v>1.0000497442600909</v>
      </c>
      <c r="Y187" s="5">
        <v>20</v>
      </c>
      <c r="Z187" s="5">
        <v>1</v>
      </c>
      <c r="AA187" s="5">
        <v>1</v>
      </c>
      <c r="AB187" s="5">
        <v>1</v>
      </c>
      <c r="AD187" s="5">
        <v>13.630678014265039</v>
      </c>
      <c r="AE187" s="5">
        <v>1.0000497442600909</v>
      </c>
      <c r="AF187" s="5">
        <v>20</v>
      </c>
      <c r="AG187" s="5">
        <v>1</v>
      </c>
      <c r="AH187" s="5">
        <v>1</v>
      </c>
      <c r="AI187" s="5">
        <v>1</v>
      </c>
    </row>
    <row r="188" spans="1:35" s="5" customFormat="1">
      <c r="A188" s="5" t="s">
        <v>195</v>
      </c>
      <c r="B188" s="5">
        <v>6.8203638854369721</v>
      </c>
      <c r="C188" s="5">
        <v>0.50039353524849384</v>
      </c>
      <c r="D188" s="5">
        <v>12</v>
      </c>
      <c r="E188" s="5">
        <v>0.6</v>
      </c>
      <c r="F188" s="5">
        <v>0.7</v>
      </c>
      <c r="G188" s="5">
        <v>0.5</v>
      </c>
      <c r="I188" s="5">
        <v>8.7491851688697206</v>
      </c>
      <c r="J188" s="5">
        <v>0.64190646873585622</v>
      </c>
      <c r="K188" s="5">
        <v>12</v>
      </c>
      <c r="L188" s="5">
        <v>0.6</v>
      </c>
      <c r="M188" s="5">
        <v>0.8</v>
      </c>
      <c r="N188" s="5">
        <v>1</v>
      </c>
      <c r="P188" s="5">
        <v>8.6940699018203169</v>
      </c>
      <c r="Q188" s="5">
        <v>0.6378627954380276</v>
      </c>
      <c r="R188" s="5">
        <v>11</v>
      </c>
      <c r="S188" s="5">
        <v>0.55000000000000004</v>
      </c>
      <c r="T188" s="5">
        <v>0.7</v>
      </c>
      <c r="U188" s="5">
        <v>1</v>
      </c>
      <c r="W188" s="5">
        <v>9.310564774270027</v>
      </c>
      <c r="X188" s="5">
        <v>0.68309352709244509</v>
      </c>
      <c r="Y188" s="5">
        <v>13</v>
      </c>
      <c r="Z188" s="5">
        <v>0.65</v>
      </c>
      <c r="AA188" s="5">
        <v>0.9</v>
      </c>
      <c r="AB188" s="5">
        <v>1</v>
      </c>
      <c r="AD188" s="5">
        <v>9.3835484978670358</v>
      </c>
      <c r="AE188" s="5">
        <v>0.68844816565422118</v>
      </c>
      <c r="AF188" s="5">
        <v>14</v>
      </c>
      <c r="AG188" s="5">
        <v>0.7</v>
      </c>
      <c r="AH188" s="5">
        <v>1</v>
      </c>
      <c r="AI188" s="5">
        <v>1</v>
      </c>
    </row>
    <row r="189" spans="1:35" s="5" customFormat="1">
      <c r="A189" s="5" t="s">
        <v>196</v>
      </c>
      <c r="B189" s="5">
        <v>4.8691209050698481</v>
      </c>
      <c r="C189" s="5">
        <v>0.35723557630739894</v>
      </c>
      <c r="D189" s="5">
        <v>10</v>
      </c>
      <c r="E189" s="5">
        <v>0.5</v>
      </c>
      <c r="F189" s="5">
        <v>0.8</v>
      </c>
      <c r="G189" s="5">
        <v>0.5</v>
      </c>
      <c r="I189" s="5">
        <v>4.51805964700059</v>
      </c>
      <c r="J189" s="5">
        <v>0.33147906434340352</v>
      </c>
      <c r="K189" s="5">
        <v>9</v>
      </c>
      <c r="L189" s="5">
        <v>0.45</v>
      </c>
      <c r="M189" s="5">
        <v>0.8</v>
      </c>
      <c r="N189" s="5">
        <v>1</v>
      </c>
      <c r="P189" s="5">
        <v>13.630678014265039</v>
      </c>
      <c r="Q189" s="5">
        <v>1.0000497442600909</v>
      </c>
      <c r="R189" s="5">
        <v>20</v>
      </c>
      <c r="S189" s="5">
        <v>1</v>
      </c>
      <c r="T189" s="5">
        <v>1</v>
      </c>
      <c r="U189" s="5">
        <v>1</v>
      </c>
      <c r="W189" s="5">
        <v>13.630678014265039</v>
      </c>
      <c r="X189" s="5">
        <v>1.0000497442600909</v>
      </c>
      <c r="Y189" s="5">
        <v>20</v>
      </c>
      <c r="Z189" s="5">
        <v>1</v>
      </c>
      <c r="AA189" s="5">
        <v>1</v>
      </c>
      <c r="AB189" s="5">
        <v>1</v>
      </c>
      <c r="AD189" s="5">
        <v>13.630678014265039</v>
      </c>
      <c r="AE189" s="5">
        <v>1.0000497442600909</v>
      </c>
      <c r="AF189" s="5">
        <v>20</v>
      </c>
      <c r="AG189" s="5">
        <v>1</v>
      </c>
      <c r="AH189" s="5">
        <v>1</v>
      </c>
      <c r="AI189" s="5">
        <v>1</v>
      </c>
    </row>
    <row r="190" spans="1:35" s="5" customFormat="1">
      <c r="A190" s="5" t="s">
        <v>197</v>
      </c>
      <c r="B190" s="5">
        <v>3.4463946303571862</v>
      </c>
      <c r="C190" s="5">
        <v>0.25285360457499528</v>
      </c>
      <c r="D190" s="5">
        <v>6</v>
      </c>
      <c r="E190" s="5">
        <v>0.3</v>
      </c>
      <c r="F190" s="5">
        <v>0.3</v>
      </c>
      <c r="G190" s="5">
        <v>0.33333333333333331</v>
      </c>
      <c r="I190" s="5">
        <v>4.4463946303571857</v>
      </c>
      <c r="J190" s="5">
        <v>0.32622117610837753</v>
      </c>
      <c r="K190" s="5">
        <v>7</v>
      </c>
      <c r="L190" s="5">
        <v>0.35</v>
      </c>
      <c r="M190" s="5">
        <v>0.4</v>
      </c>
      <c r="N190" s="5">
        <v>1</v>
      </c>
      <c r="P190" s="5">
        <v>2.8927892607143724</v>
      </c>
      <c r="Q190" s="5">
        <v>0.21223692301646163</v>
      </c>
      <c r="R190" s="5">
        <v>4</v>
      </c>
      <c r="S190" s="5">
        <v>0.2</v>
      </c>
      <c r="T190" s="5">
        <v>0.2857142857142857</v>
      </c>
      <c r="U190" s="5">
        <v>0.5</v>
      </c>
      <c r="W190" s="5">
        <v>2.4463946303571862</v>
      </c>
      <c r="X190" s="5">
        <v>0.17948603304161306</v>
      </c>
      <c r="Y190" s="5">
        <v>4</v>
      </c>
      <c r="Z190" s="5">
        <v>0.2</v>
      </c>
      <c r="AA190" s="5">
        <v>0.25</v>
      </c>
      <c r="AB190" s="5">
        <v>0.33333333333333331</v>
      </c>
      <c r="AD190" s="5">
        <v>2.4463946303571862</v>
      </c>
      <c r="AE190" s="5">
        <v>0.17948603304161306</v>
      </c>
      <c r="AF190" s="5">
        <v>4</v>
      </c>
      <c r="AG190" s="5">
        <v>0.2</v>
      </c>
      <c r="AH190" s="5">
        <v>0.25</v>
      </c>
      <c r="AI190" s="5">
        <v>0.33333333333333331</v>
      </c>
    </row>
    <row r="191" spans="1:35" s="5" customFormat="1">
      <c r="A191" s="5" t="s">
        <v>198</v>
      </c>
      <c r="B191" s="5">
        <v>3.3010299956639813</v>
      </c>
      <c r="C191" s="5">
        <v>0.24218855434071762</v>
      </c>
      <c r="D191" s="5">
        <v>3</v>
      </c>
      <c r="E191" s="5">
        <v>0.15</v>
      </c>
      <c r="F191" s="5">
        <v>0.2</v>
      </c>
      <c r="G191" s="5">
        <v>1</v>
      </c>
      <c r="I191" s="5">
        <v>4.1921548133098314</v>
      </c>
      <c r="J191" s="5">
        <v>0.30756821814452173</v>
      </c>
      <c r="K191" s="5">
        <v>5</v>
      </c>
      <c r="L191" s="5">
        <v>0.25</v>
      </c>
      <c r="M191" s="5">
        <v>0.3</v>
      </c>
      <c r="N191" s="5">
        <v>1</v>
      </c>
      <c r="P191" s="5">
        <v>1.9306765580733931</v>
      </c>
      <c r="Q191" s="5">
        <v>0.14164905048227389</v>
      </c>
      <c r="R191" s="5">
        <v>3</v>
      </c>
      <c r="S191" s="5">
        <v>0.15</v>
      </c>
      <c r="T191" s="5">
        <v>0.5</v>
      </c>
      <c r="U191" s="5">
        <v>0.33333333333333331</v>
      </c>
      <c r="W191" s="5">
        <v>1.9306765580733931</v>
      </c>
      <c r="X191" s="5">
        <v>0.14164905048227389</v>
      </c>
      <c r="Y191" s="5">
        <v>3</v>
      </c>
      <c r="Z191" s="5">
        <v>0.15</v>
      </c>
      <c r="AA191" s="5">
        <v>0.5</v>
      </c>
      <c r="AB191" s="5">
        <v>0.33333333333333331</v>
      </c>
      <c r="AD191" s="5">
        <v>1.9306765580733931</v>
      </c>
      <c r="AE191" s="5">
        <v>0.14164905048227389</v>
      </c>
      <c r="AF191" s="5">
        <v>3</v>
      </c>
      <c r="AG191" s="5">
        <v>0.15</v>
      </c>
      <c r="AH191" s="5">
        <v>0.5</v>
      </c>
      <c r="AI191" s="5">
        <v>0.33333333333333331</v>
      </c>
    </row>
    <row r="192" spans="1:35" s="1" customFormat="1" ht="21">
      <c r="A192" s="4" t="s">
        <v>216</v>
      </c>
    </row>
    <row r="193" spans="1:35">
      <c r="A193" s="3" t="s">
        <v>199</v>
      </c>
      <c r="B193" s="3">
        <v>0</v>
      </c>
      <c r="C193" s="3">
        <v>0</v>
      </c>
      <c r="D193" s="3">
        <v>0</v>
      </c>
      <c r="E193" s="3">
        <v>0</v>
      </c>
      <c r="F193" s="3">
        <v>0</v>
      </c>
      <c r="G193" s="3">
        <v>0</v>
      </c>
      <c r="I193" s="3">
        <v>0</v>
      </c>
      <c r="J193" s="3">
        <v>0</v>
      </c>
      <c r="K193" s="3">
        <v>0</v>
      </c>
      <c r="L193" s="3">
        <v>0</v>
      </c>
      <c r="M193" s="3">
        <v>0</v>
      </c>
      <c r="N193" s="3">
        <v>0</v>
      </c>
      <c r="P193" s="3">
        <v>0</v>
      </c>
      <c r="Q193" s="3">
        <v>0</v>
      </c>
      <c r="R193" s="3">
        <v>0</v>
      </c>
      <c r="S193" s="3">
        <v>0</v>
      </c>
      <c r="T193" s="3">
        <v>0</v>
      </c>
      <c r="U193" s="3">
        <v>0</v>
      </c>
      <c r="W193" s="3">
        <v>3</v>
      </c>
      <c r="X193" s="3">
        <v>0.22010271460014671</v>
      </c>
      <c r="Y193" s="3">
        <v>2</v>
      </c>
      <c r="Z193" s="3">
        <v>0.1</v>
      </c>
      <c r="AA193" s="3">
        <v>1</v>
      </c>
      <c r="AB193" s="3">
        <v>1</v>
      </c>
      <c r="AD193" s="3">
        <v>3</v>
      </c>
      <c r="AE193" s="3">
        <v>0.22010271460014671</v>
      </c>
      <c r="AF193" s="3">
        <v>2</v>
      </c>
      <c r="AG193" s="3">
        <v>0.1</v>
      </c>
      <c r="AH193" s="3">
        <v>0.5</v>
      </c>
      <c r="AI193" s="3">
        <v>1</v>
      </c>
    </row>
    <row r="194" spans="1:35">
      <c r="A194" s="3" t="s">
        <v>200</v>
      </c>
      <c r="B194" s="3">
        <v>1.6309297535714573</v>
      </c>
      <c r="C194" s="3">
        <v>0.11965735536107537</v>
      </c>
      <c r="D194" s="3">
        <v>2</v>
      </c>
      <c r="E194" s="3">
        <v>0.1</v>
      </c>
      <c r="F194" s="3">
        <v>1</v>
      </c>
      <c r="G194" s="3">
        <v>1</v>
      </c>
      <c r="I194" s="3">
        <v>1.6309297535714573</v>
      </c>
      <c r="J194" s="3">
        <v>0.11965735536107537</v>
      </c>
      <c r="K194" s="3">
        <v>2</v>
      </c>
      <c r="L194" s="3">
        <v>0.1</v>
      </c>
      <c r="M194" s="3">
        <v>1</v>
      </c>
      <c r="N194" s="3">
        <v>1</v>
      </c>
      <c r="P194" s="3">
        <v>1.6309297535714573</v>
      </c>
      <c r="Q194" s="3">
        <v>0.11965735536107537</v>
      </c>
      <c r="R194" s="3">
        <v>2</v>
      </c>
      <c r="S194" s="3">
        <v>0.1</v>
      </c>
      <c r="T194" s="3">
        <v>1</v>
      </c>
      <c r="U194" s="3">
        <v>1</v>
      </c>
      <c r="W194" s="3">
        <v>1.6309297535714573</v>
      </c>
      <c r="X194" s="3">
        <v>0.11965735536107537</v>
      </c>
      <c r="Y194" s="3">
        <v>2</v>
      </c>
      <c r="Z194" s="3">
        <v>0.1</v>
      </c>
      <c r="AA194" s="3">
        <v>1</v>
      </c>
      <c r="AB194" s="3">
        <v>1</v>
      </c>
      <c r="AD194" s="3">
        <v>1.6309297535714573</v>
      </c>
      <c r="AE194" s="3">
        <v>0.11965735536107537</v>
      </c>
      <c r="AF194" s="3">
        <v>2</v>
      </c>
      <c r="AG194" s="3">
        <v>0.1</v>
      </c>
      <c r="AH194" s="3">
        <v>1</v>
      </c>
      <c r="AI194" s="3">
        <v>1</v>
      </c>
    </row>
    <row r="195" spans="1:35">
      <c r="A195" s="3" t="s">
        <v>172</v>
      </c>
      <c r="B195" s="3">
        <v>3</v>
      </c>
      <c r="C195" s="3">
        <v>0.22010271460014671</v>
      </c>
      <c r="D195" s="3">
        <v>2</v>
      </c>
      <c r="E195" s="3">
        <v>0.1</v>
      </c>
      <c r="F195" s="3">
        <v>0.14285714285714285</v>
      </c>
      <c r="G195" s="3">
        <v>1</v>
      </c>
      <c r="I195" s="3">
        <v>3</v>
      </c>
      <c r="J195" s="3">
        <v>0.22010271460014671</v>
      </c>
      <c r="K195" s="3">
        <v>2</v>
      </c>
      <c r="L195" s="3">
        <v>0.1</v>
      </c>
      <c r="M195" s="3">
        <v>0.14285714285714285</v>
      </c>
      <c r="N195" s="3">
        <v>1</v>
      </c>
      <c r="P195" s="3">
        <v>3</v>
      </c>
      <c r="Q195" s="3">
        <v>0.22010271460014671</v>
      </c>
      <c r="R195" s="3">
        <v>2</v>
      </c>
      <c r="S195" s="3">
        <v>0.1</v>
      </c>
      <c r="T195" s="3">
        <v>0.14285714285714285</v>
      </c>
      <c r="U195" s="3">
        <v>1</v>
      </c>
      <c r="W195" s="3">
        <v>3</v>
      </c>
      <c r="X195" s="3">
        <v>0.22010271460014671</v>
      </c>
      <c r="Y195" s="3">
        <v>2</v>
      </c>
      <c r="Z195" s="3">
        <v>0.1</v>
      </c>
      <c r="AA195" s="3">
        <v>0.1111111111111111</v>
      </c>
      <c r="AB195" s="3">
        <v>1</v>
      </c>
      <c r="AD195" s="3">
        <v>3</v>
      </c>
      <c r="AE195" s="3">
        <v>0.22010271460014671</v>
      </c>
      <c r="AF195" s="3">
        <v>2</v>
      </c>
      <c r="AG195" s="3">
        <v>0.1</v>
      </c>
      <c r="AH195" s="3">
        <v>0.1111111111111111</v>
      </c>
      <c r="AI195" s="3">
        <v>1</v>
      </c>
    </row>
    <row r="196" spans="1:35">
      <c r="A196" s="3" t="s">
        <v>43</v>
      </c>
      <c r="B196" s="3">
        <v>3</v>
      </c>
      <c r="C196" s="3">
        <v>0.22010271460014671</v>
      </c>
      <c r="D196" s="3">
        <v>2</v>
      </c>
      <c r="E196" s="3">
        <v>0.1</v>
      </c>
      <c r="F196" s="3">
        <v>1</v>
      </c>
      <c r="G196" s="3">
        <v>1</v>
      </c>
      <c r="I196" s="3">
        <v>3</v>
      </c>
      <c r="J196" s="3">
        <v>0.22010271460014671</v>
      </c>
      <c r="K196" s="3">
        <v>2</v>
      </c>
      <c r="L196" s="3">
        <v>0.1</v>
      </c>
      <c r="M196" s="3">
        <v>1</v>
      </c>
      <c r="N196" s="3">
        <v>1</v>
      </c>
      <c r="P196" s="3">
        <v>3</v>
      </c>
      <c r="Q196" s="3">
        <v>0.22010271460014671</v>
      </c>
      <c r="R196" s="3">
        <v>2</v>
      </c>
      <c r="S196" s="3">
        <v>0.1</v>
      </c>
      <c r="T196" s="3">
        <v>1</v>
      </c>
      <c r="U196" s="3">
        <v>1</v>
      </c>
      <c r="W196" s="3">
        <v>3</v>
      </c>
      <c r="X196" s="3">
        <v>0.22010271460014671</v>
      </c>
      <c r="Y196" s="3">
        <v>2</v>
      </c>
      <c r="Z196" s="3">
        <v>0.1</v>
      </c>
      <c r="AA196" s="3">
        <v>1</v>
      </c>
      <c r="AB196" s="3">
        <v>1</v>
      </c>
      <c r="AD196" s="3">
        <v>3</v>
      </c>
      <c r="AE196" s="3">
        <v>0.22010271460014671</v>
      </c>
      <c r="AF196" s="3">
        <v>2</v>
      </c>
      <c r="AG196" s="3">
        <v>0.1</v>
      </c>
      <c r="AH196" s="3">
        <v>1</v>
      </c>
      <c r="AI196" s="3">
        <v>1</v>
      </c>
    </row>
    <row r="197" spans="1:35">
      <c r="A197" s="3" t="s">
        <v>201</v>
      </c>
      <c r="B197" s="3">
        <v>3</v>
      </c>
      <c r="C197" s="3">
        <v>0.22010271460014671</v>
      </c>
      <c r="D197" s="3">
        <v>2</v>
      </c>
      <c r="E197" s="3">
        <v>0.1</v>
      </c>
      <c r="F197" s="3">
        <v>1</v>
      </c>
      <c r="G197" s="3">
        <v>1</v>
      </c>
      <c r="I197" s="3">
        <v>3</v>
      </c>
      <c r="J197" s="3">
        <v>0.22010271460014671</v>
      </c>
      <c r="K197" s="3">
        <v>2</v>
      </c>
      <c r="L197" s="3">
        <v>0.1</v>
      </c>
      <c r="M197" s="3">
        <v>1</v>
      </c>
      <c r="N197" s="3">
        <v>1</v>
      </c>
      <c r="P197" s="3">
        <v>3</v>
      </c>
      <c r="Q197" s="3">
        <v>0.22010271460014671</v>
      </c>
      <c r="R197" s="3">
        <v>2</v>
      </c>
      <c r="S197" s="3">
        <v>0.1</v>
      </c>
      <c r="T197" s="3">
        <v>1</v>
      </c>
      <c r="U197" s="3">
        <v>1</v>
      </c>
      <c r="W197" s="3">
        <v>3</v>
      </c>
      <c r="X197" s="3">
        <v>0.22010271460014671</v>
      </c>
      <c r="Y197" s="3">
        <v>2</v>
      </c>
      <c r="Z197" s="3">
        <v>0.1</v>
      </c>
      <c r="AA197" s="3">
        <v>1</v>
      </c>
      <c r="AB197" s="3">
        <v>1</v>
      </c>
      <c r="AD197" s="3">
        <v>3</v>
      </c>
      <c r="AE197" s="3">
        <v>0.22010271460014671</v>
      </c>
      <c r="AF197" s="3">
        <v>2</v>
      </c>
      <c r="AG197" s="3">
        <v>0.1</v>
      </c>
      <c r="AH197" s="3">
        <v>1</v>
      </c>
      <c r="AI197" s="3">
        <v>1</v>
      </c>
    </row>
    <row r="198" spans="1:35">
      <c r="A198" s="3" t="s">
        <v>202</v>
      </c>
      <c r="B198" s="3">
        <v>6.3927892607143724</v>
      </c>
      <c r="C198" s="3">
        <v>0.4690234233832995</v>
      </c>
      <c r="D198" s="3">
        <v>6</v>
      </c>
      <c r="E198" s="3">
        <v>0.3</v>
      </c>
      <c r="F198" s="3">
        <v>0.75</v>
      </c>
      <c r="G198" s="3">
        <v>1</v>
      </c>
      <c r="I198" s="3">
        <v>6.3927892607143724</v>
      </c>
      <c r="J198" s="3">
        <v>0.4690234233832995</v>
      </c>
      <c r="K198" s="3">
        <v>6</v>
      </c>
      <c r="L198" s="3">
        <v>0.3</v>
      </c>
      <c r="M198" s="3">
        <v>0.75</v>
      </c>
      <c r="N198" s="3">
        <v>1</v>
      </c>
      <c r="P198" s="3">
        <v>6.3927892607143724</v>
      </c>
      <c r="Q198" s="3">
        <v>0.4690234233832995</v>
      </c>
      <c r="R198" s="3">
        <v>6</v>
      </c>
      <c r="S198" s="3">
        <v>0.3</v>
      </c>
      <c r="T198" s="3">
        <v>0.75</v>
      </c>
      <c r="U198" s="3">
        <v>1</v>
      </c>
      <c r="W198" s="3">
        <v>6.3927892607143724</v>
      </c>
      <c r="X198" s="3">
        <v>0.4690234233832995</v>
      </c>
      <c r="Y198" s="3">
        <v>6</v>
      </c>
      <c r="Z198" s="3">
        <v>0.3</v>
      </c>
      <c r="AA198" s="3">
        <v>0.75</v>
      </c>
      <c r="AB198" s="3">
        <v>1</v>
      </c>
      <c r="AD198" s="3">
        <v>6.3927892607143724</v>
      </c>
      <c r="AE198" s="3">
        <v>0.4690234233832995</v>
      </c>
      <c r="AF198" s="3">
        <v>6</v>
      </c>
      <c r="AG198" s="3">
        <v>0.3</v>
      </c>
      <c r="AH198" s="3">
        <v>0.75</v>
      </c>
      <c r="AI198" s="3">
        <v>1</v>
      </c>
    </row>
    <row r="199" spans="1:35">
      <c r="A199" s="3" t="s">
        <v>203</v>
      </c>
      <c r="B199" s="3">
        <v>0</v>
      </c>
      <c r="C199" s="3">
        <v>0</v>
      </c>
      <c r="D199" s="3">
        <v>0</v>
      </c>
      <c r="E199" s="3">
        <v>0</v>
      </c>
      <c r="F199" s="3">
        <v>0</v>
      </c>
      <c r="G199" s="3">
        <v>0</v>
      </c>
      <c r="I199" s="3">
        <v>0</v>
      </c>
      <c r="J199" s="3">
        <v>0</v>
      </c>
      <c r="K199" s="3">
        <v>0</v>
      </c>
      <c r="L199" s="3">
        <v>0</v>
      </c>
      <c r="M199" s="3">
        <v>0</v>
      </c>
      <c r="N199" s="3">
        <v>0</v>
      </c>
      <c r="P199" s="3">
        <v>0</v>
      </c>
      <c r="Q199" s="3">
        <v>0</v>
      </c>
      <c r="R199" s="3">
        <v>0</v>
      </c>
      <c r="S199" s="3">
        <v>0</v>
      </c>
      <c r="T199" s="3">
        <v>0</v>
      </c>
      <c r="U199" s="3">
        <v>0</v>
      </c>
      <c r="W199" s="3">
        <v>3</v>
      </c>
      <c r="X199" s="3">
        <v>0.22010271460014671</v>
      </c>
      <c r="Y199" s="3">
        <v>2</v>
      </c>
      <c r="Z199" s="3">
        <v>0.1</v>
      </c>
      <c r="AA199" s="3">
        <v>1</v>
      </c>
      <c r="AB199" s="3">
        <v>1</v>
      </c>
      <c r="AD199" s="3">
        <v>3</v>
      </c>
      <c r="AE199" s="3">
        <v>0.22010271460014671</v>
      </c>
      <c r="AF199" s="3">
        <v>2</v>
      </c>
      <c r="AG199" s="3">
        <v>0.1</v>
      </c>
      <c r="AH199" s="3">
        <v>1</v>
      </c>
      <c r="AI199" s="3">
        <v>1</v>
      </c>
    </row>
    <row r="200" spans="1:35">
      <c r="A200" s="3" t="s">
        <v>204</v>
      </c>
      <c r="B200" s="3">
        <v>13.630678014265039</v>
      </c>
      <c r="C200" s="3">
        <v>1.0000497442600909</v>
      </c>
      <c r="D200" s="3">
        <v>20</v>
      </c>
      <c r="E200" s="3">
        <v>1</v>
      </c>
      <c r="F200" s="3">
        <v>1</v>
      </c>
      <c r="G200" s="3">
        <v>1</v>
      </c>
      <c r="I200" s="3">
        <v>13.630678014265039</v>
      </c>
      <c r="J200" s="3">
        <v>1.0000497442600909</v>
      </c>
      <c r="K200" s="3">
        <v>20</v>
      </c>
      <c r="L200" s="3">
        <v>1</v>
      </c>
      <c r="M200" s="3">
        <v>1</v>
      </c>
      <c r="N200" s="3">
        <v>1</v>
      </c>
      <c r="P200" s="3">
        <v>13.630678014265039</v>
      </c>
      <c r="Q200" s="3">
        <v>1.0000497442600909</v>
      </c>
      <c r="R200" s="3">
        <v>20</v>
      </c>
      <c r="S200" s="3">
        <v>1</v>
      </c>
      <c r="T200" s="3">
        <v>1</v>
      </c>
      <c r="U200" s="3">
        <v>1</v>
      </c>
      <c r="W200" s="3">
        <v>13.630678014265039</v>
      </c>
      <c r="X200" s="3">
        <v>1.0000497442600909</v>
      </c>
      <c r="Y200" s="3">
        <v>20</v>
      </c>
      <c r="Z200" s="3">
        <v>1</v>
      </c>
      <c r="AA200" s="3">
        <v>1</v>
      </c>
      <c r="AB200" s="3">
        <v>1</v>
      </c>
      <c r="AD200" s="3">
        <v>13.630678014265039</v>
      </c>
      <c r="AE200" s="3">
        <v>1.0000497442600909</v>
      </c>
      <c r="AF200" s="3">
        <v>20</v>
      </c>
      <c r="AG200" s="3">
        <v>1</v>
      </c>
      <c r="AH200" s="3">
        <v>1</v>
      </c>
      <c r="AI200" s="3">
        <v>1</v>
      </c>
    </row>
    <row r="201" spans="1:35">
      <c r="A201" s="3" t="s">
        <v>205</v>
      </c>
      <c r="B201" s="3">
        <v>3</v>
      </c>
      <c r="C201" s="3">
        <v>0.22010271460014671</v>
      </c>
      <c r="D201" s="3">
        <v>2</v>
      </c>
      <c r="E201" s="3">
        <v>0.1</v>
      </c>
      <c r="F201" s="3">
        <v>1</v>
      </c>
      <c r="G201" s="3">
        <v>1</v>
      </c>
      <c r="I201" s="3">
        <v>3</v>
      </c>
      <c r="J201" s="3">
        <v>0.22010271460014671</v>
      </c>
      <c r="K201" s="3">
        <v>2</v>
      </c>
      <c r="L201" s="3">
        <v>0.1</v>
      </c>
      <c r="M201" s="3">
        <v>1</v>
      </c>
      <c r="N201" s="3">
        <v>1</v>
      </c>
      <c r="P201" s="3">
        <v>3</v>
      </c>
      <c r="Q201" s="3">
        <v>0.22010271460014671</v>
      </c>
      <c r="R201" s="3">
        <v>2</v>
      </c>
      <c r="S201" s="3">
        <v>0.1</v>
      </c>
      <c r="T201" s="3">
        <v>1</v>
      </c>
      <c r="U201" s="3">
        <v>1</v>
      </c>
      <c r="W201" s="3">
        <v>3</v>
      </c>
      <c r="X201" s="3">
        <v>0.22010271460014671</v>
      </c>
      <c r="Y201" s="3">
        <v>2</v>
      </c>
      <c r="Z201" s="3">
        <v>0.1</v>
      </c>
      <c r="AA201" s="3">
        <v>1</v>
      </c>
      <c r="AB201" s="3">
        <v>1</v>
      </c>
      <c r="AD201" s="3">
        <v>4.8927892607143724</v>
      </c>
      <c r="AE201" s="3">
        <v>0.35897206608322613</v>
      </c>
      <c r="AF201" s="3">
        <v>4</v>
      </c>
      <c r="AG201" s="3">
        <v>0.2</v>
      </c>
      <c r="AH201" s="3">
        <v>1</v>
      </c>
      <c r="AI201" s="3">
        <v>1</v>
      </c>
    </row>
    <row r="202" spans="1:35">
      <c r="A202" s="3" t="s">
        <v>148</v>
      </c>
      <c r="B202" s="3">
        <v>8.8453773566381777</v>
      </c>
      <c r="C202" s="3">
        <v>0.64896385595291106</v>
      </c>
      <c r="D202" s="3">
        <v>10</v>
      </c>
      <c r="E202" s="3">
        <v>0.5</v>
      </c>
      <c r="F202" s="3">
        <v>1</v>
      </c>
      <c r="G202" s="3">
        <v>1</v>
      </c>
      <c r="I202" s="3">
        <v>8.8453773566381777</v>
      </c>
      <c r="J202" s="3">
        <v>0.64896385595291106</v>
      </c>
      <c r="K202" s="3">
        <v>10</v>
      </c>
      <c r="L202" s="3">
        <v>0.5</v>
      </c>
      <c r="M202" s="3">
        <v>1</v>
      </c>
      <c r="N202" s="3">
        <v>1</v>
      </c>
      <c r="P202" s="3">
        <v>8.8453773566381777</v>
      </c>
      <c r="Q202" s="3">
        <v>0.64896385595291106</v>
      </c>
      <c r="R202" s="3">
        <v>10</v>
      </c>
      <c r="S202" s="3">
        <v>0.5</v>
      </c>
      <c r="T202" s="3">
        <v>1</v>
      </c>
      <c r="U202" s="3">
        <v>1</v>
      </c>
      <c r="W202" s="3">
        <v>8.8453773566381777</v>
      </c>
      <c r="X202" s="3">
        <v>0.64896385595291106</v>
      </c>
      <c r="Y202" s="3">
        <v>10</v>
      </c>
      <c r="Z202" s="3">
        <v>0.5</v>
      </c>
      <c r="AA202" s="3">
        <v>1</v>
      </c>
      <c r="AB202" s="3">
        <v>1</v>
      </c>
      <c r="AD202" s="3">
        <v>8.8453773566381777</v>
      </c>
      <c r="AE202" s="3">
        <v>0.64896385595291106</v>
      </c>
      <c r="AF202" s="3">
        <v>10</v>
      </c>
      <c r="AG202" s="3">
        <v>0.5</v>
      </c>
      <c r="AH202" s="3">
        <v>1</v>
      </c>
      <c r="AI202" s="3">
        <v>1</v>
      </c>
    </row>
    <row r="203" spans="1:35">
      <c r="A203" s="3" t="s">
        <v>30</v>
      </c>
      <c r="B203" s="3">
        <v>3</v>
      </c>
      <c r="C203" s="3">
        <v>0.22010271460014671</v>
      </c>
      <c r="D203" s="3">
        <v>2</v>
      </c>
      <c r="E203" s="3">
        <v>0.1</v>
      </c>
      <c r="F203" s="3">
        <v>1</v>
      </c>
      <c r="G203" s="3">
        <v>1</v>
      </c>
      <c r="I203" s="3">
        <v>3</v>
      </c>
      <c r="J203" s="3">
        <v>0.22010271460014671</v>
      </c>
      <c r="K203" s="3">
        <v>2</v>
      </c>
      <c r="L203" s="3">
        <v>0.1</v>
      </c>
      <c r="M203" s="3">
        <v>1</v>
      </c>
      <c r="N203" s="3">
        <v>1</v>
      </c>
      <c r="P203" s="3">
        <v>3</v>
      </c>
      <c r="Q203" s="3">
        <v>0.22010271460014671</v>
      </c>
      <c r="R203" s="3">
        <v>2</v>
      </c>
      <c r="S203" s="3">
        <v>0.1</v>
      </c>
      <c r="T203" s="3">
        <v>1</v>
      </c>
      <c r="U203" s="3">
        <v>1</v>
      </c>
      <c r="W203" s="3">
        <v>3</v>
      </c>
      <c r="X203" s="3">
        <v>0.22010271460014671</v>
      </c>
      <c r="Y203" s="3">
        <v>2</v>
      </c>
      <c r="Z203" s="3">
        <v>0.1</v>
      </c>
      <c r="AA203" s="3">
        <v>1</v>
      </c>
      <c r="AB203" s="3">
        <v>1</v>
      </c>
      <c r="AD203" s="3">
        <v>3</v>
      </c>
      <c r="AE203" s="3">
        <v>0.22010271460014671</v>
      </c>
      <c r="AF203" s="3">
        <v>2</v>
      </c>
      <c r="AG203" s="3">
        <v>0.1</v>
      </c>
      <c r="AH203" s="3">
        <v>1</v>
      </c>
      <c r="AI203" s="3">
        <v>1</v>
      </c>
    </row>
    <row r="204" spans="1:35">
      <c r="A204" s="3" t="s">
        <v>165</v>
      </c>
      <c r="B204" s="3">
        <v>13.630678014265039</v>
      </c>
      <c r="C204" s="3">
        <v>1.0000497442600909</v>
      </c>
      <c r="D204" s="3">
        <v>20</v>
      </c>
      <c r="E204" s="3">
        <v>1</v>
      </c>
      <c r="F204" s="3">
        <v>1</v>
      </c>
      <c r="G204" s="3">
        <v>1</v>
      </c>
      <c r="I204" s="3">
        <v>13.630678014265039</v>
      </c>
      <c r="J204" s="3">
        <v>1.0000497442600909</v>
      </c>
      <c r="K204" s="3">
        <v>20</v>
      </c>
      <c r="L204" s="3">
        <v>1</v>
      </c>
      <c r="M204" s="3">
        <v>1</v>
      </c>
      <c r="N204" s="3">
        <v>1</v>
      </c>
      <c r="P204" s="3">
        <v>13.630678014265039</v>
      </c>
      <c r="Q204" s="3">
        <v>1.0000497442600909</v>
      </c>
      <c r="R204" s="3">
        <v>20</v>
      </c>
      <c r="S204" s="3">
        <v>1</v>
      </c>
      <c r="T204" s="3">
        <v>1</v>
      </c>
      <c r="U204" s="3">
        <v>1</v>
      </c>
      <c r="W204" s="3">
        <v>13.630678014265039</v>
      </c>
      <c r="X204" s="3">
        <v>1.0000497442600909</v>
      </c>
      <c r="Y204" s="3">
        <v>20</v>
      </c>
      <c r="Z204" s="3">
        <v>1</v>
      </c>
      <c r="AA204" s="3">
        <v>1</v>
      </c>
      <c r="AB204" s="3">
        <v>1</v>
      </c>
      <c r="AD204" s="3">
        <v>13.630678014265039</v>
      </c>
      <c r="AE204" s="3">
        <v>1.0000497442600909</v>
      </c>
      <c r="AF204" s="3">
        <v>20</v>
      </c>
      <c r="AG204" s="3">
        <v>1</v>
      </c>
      <c r="AH204" s="3">
        <v>1</v>
      </c>
      <c r="AI204" s="3">
        <v>1</v>
      </c>
    </row>
    <row r="205" spans="1:35">
      <c r="A205" s="3" t="s">
        <v>173</v>
      </c>
      <c r="B205" s="3">
        <v>3</v>
      </c>
      <c r="C205" s="3">
        <v>0.22010271460014671</v>
      </c>
      <c r="D205" s="3">
        <v>2</v>
      </c>
      <c r="E205" s="3">
        <v>0.1</v>
      </c>
      <c r="F205" s="3">
        <v>1</v>
      </c>
      <c r="G205" s="3">
        <v>1</v>
      </c>
      <c r="I205" s="3">
        <v>3</v>
      </c>
      <c r="J205" s="3">
        <v>0.22010271460014671</v>
      </c>
      <c r="K205" s="3">
        <v>2</v>
      </c>
      <c r="L205" s="3">
        <v>0.1</v>
      </c>
      <c r="M205" s="3">
        <v>1</v>
      </c>
      <c r="N205" s="3">
        <v>1</v>
      </c>
      <c r="P205" s="3">
        <v>3</v>
      </c>
      <c r="Q205" s="3">
        <v>0.22010271460014671</v>
      </c>
      <c r="R205" s="3">
        <v>2</v>
      </c>
      <c r="S205" s="3">
        <v>0.1</v>
      </c>
      <c r="T205" s="3">
        <v>1</v>
      </c>
      <c r="U205" s="3">
        <v>1</v>
      </c>
      <c r="W205" s="3">
        <v>3</v>
      </c>
      <c r="X205" s="3">
        <v>0.22010271460014671</v>
      </c>
      <c r="Y205" s="3">
        <v>2</v>
      </c>
      <c r="Z205" s="3">
        <v>0.1</v>
      </c>
      <c r="AA205" s="3">
        <v>1</v>
      </c>
      <c r="AB205" s="3">
        <v>1</v>
      </c>
      <c r="AD205" s="3">
        <v>3</v>
      </c>
      <c r="AE205" s="3">
        <v>0.22010271460014671</v>
      </c>
      <c r="AF205" s="3">
        <v>2</v>
      </c>
      <c r="AG205" s="3">
        <v>0.1</v>
      </c>
      <c r="AH205" s="3">
        <v>1</v>
      </c>
      <c r="AI205" s="3">
        <v>1</v>
      </c>
    </row>
    <row r="206" spans="1:35">
      <c r="A206" s="3" t="s">
        <v>175</v>
      </c>
      <c r="B206" s="3">
        <v>3</v>
      </c>
      <c r="C206" s="3">
        <v>0.22010271460014671</v>
      </c>
      <c r="D206" s="3">
        <v>2</v>
      </c>
      <c r="E206" s="3">
        <v>0.1</v>
      </c>
      <c r="F206" s="3">
        <v>1</v>
      </c>
      <c r="G206" s="3">
        <v>1</v>
      </c>
      <c r="I206" s="3">
        <v>3</v>
      </c>
      <c r="J206" s="3">
        <v>0.22010271460014671</v>
      </c>
      <c r="K206" s="3">
        <v>2</v>
      </c>
      <c r="L206" s="3">
        <v>0.1</v>
      </c>
      <c r="M206" s="3">
        <v>1</v>
      </c>
      <c r="N206" s="3">
        <v>1</v>
      </c>
      <c r="P206" s="3">
        <v>3</v>
      </c>
      <c r="Q206" s="3">
        <v>0.22010271460014671</v>
      </c>
      <c r="R206" s="3">
        <v>2</v>
      </c>
      <c r="S206" s="3">
        <v>0.1</v>
      </c>
      <c r="T206" s="3">
        <v>1</v>
      </c>
      <c r="U206" s="3">
        <v>1</v>
      </c>
      <c r="W206" s="3">
        <v>3</v>
      </c>
      <c r="X206" s="3">
        <v>0.22010271460014671</v>
      </c>
      <c r="Y206" s="3">
        <v>2</v>
      </c>
      <c r="Z206" s="3">
        <v>0.1</v>
      </c>
      <c r="AA206" s="3">
        <v>1</v>
      </c>
      <c r="AB206" s="3">
        <v>1</v>
      </c>
      <c r="AD206" s="3">
        <v>3</v>
      </c>
      <c r="AE206" s="3">
        <v>0.22010271460014671</v>
      </c>
      <c r="AF206" s="3">
        <v>2</v>
      </c>
      <c r="AG206" s="3">
        <v>0.1</v>
      </c>
      <c r="AH206" s="3">
        <v>1</v>
      </c>
      <c r="AI206" s="3">
        <v>1</v>
      </c>
    </row>
    <row r="207" spans="1:35">
      <c r="A207" s="3" t="s">
        <v>178</v>
      </c>
      <c r="B207" s="3">
        <v>3</v>
      </c>
      <c r="C207" s="3">
        <v>0.22010271460014671</v>
      </c>
      <c r="D207" s="3">
        <v>2</v>
      </c>
      <c r="E207" s="3">
        <v>0.1</v>
      </c>
      <c r="F207" s="3">
        <v>1</v>
      </c>
      <c r="G207" s="3">
        <v>1</v>
      </c>
      <c r="I207" s="3">
        <v>3</v>
      </c>
      <c r="J207" s="3">
        <v>0.22010271460014671</v>
      </c>
      <c r="K207" s="3">
        <v>2</v>
      </c>
      <c r="L207" s="3">
        <v>0.1</v>
      </c>
      <c r="M207" s="3">
        <v>1</v>
      </c>
      <c r="N207" s="3">
        <v>1</v>
      </c>
      <c r="P207" s="3">
        <v>3</v>
      </c>
      <c r="Q207" s="3">
        <v>0.22010271460014671</v>
      </c>
      <c r="R207" s="3">
        <v>2</v>
      </c>
      <c r="S207" s="3">
        <v>0.1</v>
      </c>
      <c r="T207" s="3">
        <v>1</v>
      </c>
      <c r="U207" s="3">
        <v>1</v>
      </c>
      <c r="W207" s="3">
        <v>3</v>
      </c>
      <c r="X207" s="3">
        <v>0.22010271460014671</v>
      </c>
      <c r="Y207" s="3">
        <v>2</v>
      </c>
      <c r="Z207" s="3">
        <v>0.1</v>
      </c>
      <c r="AA207" s="3">
        <v>1</v>
      </c>
      <c r="AB207" s="3">
        <v>1</v>
      </c>
      <c r="AD207" s="3">
        <v>3</v>
      </c>
      <c r="AE207" s="3">
        <v>0.22010271460014671</v>
      </c>
      <c r="AF207" s="3">
        <v>2</v>
      </c>
      <c r="AG207" s="3">
        <v>0.1</v>
      </c>
      <c r="AH207" s="3">
        <v>1</v>
      </c>
      <c r="AI207" s="3">
        <v>1</v>
      </c>
    </row>
    <row r="208" spans="1:35">
      <c r="A208" s="3" t="s">
        <v>45</v>
      </c>
      <c r="B208" s="3">
        <v>3</v>
      </c>
      <c r="C208" s="3">
        <v>0.22010271460014671</v>
      </c>
      <c r="D208" s="3">
        <v>2</v>
      </c>
      <c r="E208" s="3">
        <v>0.1</v>
      </c>
      <c r="F208" s="3">
        <v>1</v>
      </c>
      <c r="G208" s="3">
        <v>1</v>
      </c>
      <c r="I208" s="3">
        <v>3</v>
      </c>
      <c r="J208" s="3">
        <v>0.22010271460014671</v>
      </c>
      <c r="K208" s="3">
        <v>2</v>
      </c>
      <c r="L208" s="3">
        <v>0.1</v>
      </c>
      <c r="M208" s="3">
        <v>1</v>
      </c>
      <c r="N208" s="3">
        <v>1</v>
      </c>
      <c r="P208" s="3">
        <v>3</v>
      </c>
      <c r="Q208" s="3">
        <v>0.22010271460014671</v>
      </c>
      <c r="R208" s="3">
        <v>2</v>
      </c>
      <c r="S208" s="3">
        <v>0.1</v>
      </c>
      <c r="T208" s="3">
        <v>1</v>
      </c>
      <c r="U208" s="3">
        <v>1</v>
      </c>
      <c r="W208" s="3">
        <v>3</v>
      </c>
      <c r="X208" s="3">
        <v>0.22010271460014671</v>
      </c>
      <c r="Y208" s="3">
        <v>2</v>
      </c>
      <c r="Z208" s="3">
        <v>0.1</v>
      </c>
      <c r="AA208" s="3">
        <v>1</v>
      </c>
      <c r="AB208" s="3">
        <v>1</v>
      </c>
      <c r="AD208" s="3">
        <v>3</v>
      </c>
      <c r="AE208" s="3">
        <v>0.22010271460014671</v>
      </c>
      <c r="AF208" s="3">
        <v>2</v>
      </c>
      <c r="AG208" s="3">
        <v>0.1</v>
      </c>
      <c r="AH208" s="3">
        <v>1</v>
      </c>
      <c r="AI208" s="3">
        <v>1</v>
      </c>
    </row>
    <row r="209" spans="1:35">
      <c r="A209" s="3" t="s">
        <v>206</v>
      </c>
      <c r="B209" s="3">
        <v>0</v>
      </c>
      <c r="C209" s="3">
        <v>0</v>
      </c>
      <c r="D209" s="3">
        <v>0</v>
      </c>
      <c r="E209" s="3">
        <v>0</v>
      </c>
      <c r="F209" s="3">
        <v>0</v>
      </c>
      <c r="G209" s="3">
        <v>0</v>
      </c>
      <c r="I209" s="3">
        <v>4.8927892607143724</v>
      </c>
      <c r="J209" s="3">
        <v>0.35897206608322613</v>
      </c>
      <c r="K209" s="3">
        <v>4</v>
      </c>
      <c r="L209" s="3">
        <v>0.2</v>
      </c>
      <c r="M209" s="3">
        <v>1</v>
      </c>
      <c r="N209" s="3">
        <v>1</v>
      </c>
      <c r="P209" s="3">
        <v>4.8927892607143724</v>
      </c>
      <c r="Q209" s="3">
        <v>0.35897206608322613</v>
      </c>
      <c r="R209" s="3">
        <v>4</v>
      </c>
      <c r="S209" s="3">
        <v>0.2</v>
      </c>
      <c r="T209" s="3">
        <v>1</v>
      </c>
      <c r="U209" s="3">
        <v>1</v>
      </c>
      <c r="W209" s="3">
        <v>4.8927892607143724</v>
      </c>
      <c r="X209" s="3">
        <v>0.35897206608322613</v>
      </c>
      <c r="Y209" s="3">
        <v>4</v>
      </c>
      <c r="Z209" s="3">
        <v>0.2</v>
      </c>
      <c r="AA209" s="3">
        <v>1</v>
      </c>
      <c r="AB209" s="3">
        <v>1</v>
      </c>
      <c r="AD209" s="3">
        <v>4.8927892607143724</v>
      </c>
      <c r="AE209" s="3">
        <v>0.35897206608322613</v>
      </c>
      <c r="AF209" s="3">
        <v>4</v>
      </c>
      <c r="AG209" s="3">
        <v>0.2</v>
      </c>
      <c r="AH209" s="3">
        <v>1</v>
      </c>
      <c r="AI209" s="3">
        <v>1</v>
      </c>
    </row>
    <row r="210" spans="1:35">
      <c r="A210" s="3" t="s">
        <v>207</v>
      </c>
      <c r="B210" s="3">
        <v>4.2920296742201796</v>
      </c>
      <c r="C210" s="3">
        <v>0.31489579414674829</v>
      </c>
      <c r="D210" s="3">
        <v>4</v>
      </c>
      <c r="E210" s="3">
        <v>0.2</v>
      </c>
      <c r="F210" s="3">
        <v>0.33333333333333331</v>
      </c>
      <c r="G210" s="3">
        <v>1</v>
      </c>
      <c r="I210" s="3">
        <v>3.1848189349345515</v>
      </c>
      <c r="J210" s="3">
        <v>0.23366243102968096</v>
      </c>
      <c r="K210" s="3">
        <v>4</v>
      </c>
      <c r="L210" s="3">
        <v>0.2</v>
      </c>
      <c r="M210" s="3">
        <v>0.33333333333333331</v>
      </c>
      <c r="N210" s="3">
        <v>0.5</v>
      </c>
      <c r="P210" s="3">
        <v>2.7920296742201796</v>
      </c>
      <c r="Q210" s="3">
        <v>0.20484443684667494</v>
      </c>
      <c r="R210" s="3">
        <v>4</v>
      </c>
      <c r="S210" s="3">
        <v>0.2</v>
      </c>
      <c r="T210" s="3">
        <v>0.33333333333333331</v>
      </c>
      <c r="U210" s="3">
        <v>0.33333333333333331</v>
      </c>
      <c r="W210" s="3">
        <v>2.961410822038439</v>
      </c>
      <c r="X210" s="3">
        <v>0.21727152032563748</v>
      </c>
      <c r="Y210" s="3">
        <v>4</v>
      </c>
      <c r="Z210" s="3">
        <v>0.2</v>
      </c>
      <c r="AA210" s="3">
        <v>0.25</v>
      </c>
      <c r="AB210" s="3">
        <v>0.5</v>
      </c>
      <c r="AD210" s="3">
        <v>2.961410822038439</v>
      </c>
      <c r="AE210" s="3">
        <v>0.21727152032563748</v>
      </c>
      <c r="AF210" s="3">
        <v>4</v>
      </c>
      <c r="AG210" s="3">
        <v>0.2</v>
      </c>
      <c r="AH210" s="3">
        <v>0.25</v>
      </c>
      <c r="AI210" s="3">
        <v>0.5</v>
      </c>
    </row>
    <row r="211" spans="1:35">
      <c r="A211" s="3" t="s">
        <v>172</v>
      </c>
      <c r="B211" s="3">
        <v>3</v>
      </c>
      <c r="C211" s="3">
        <v>0.22010271460014671</v>
      </c>
      <c r="D211" s="3">
        <v>2</v>
      </c>
      <c r="E211" s="3">
        <v>0.1</v>
      </c>
      <c r="F211" s="3">
        <v>0.14285714285714285</v>
      </c>
      <c r="G211" s="3">
        <v>1</v>
      </c>
      <c r="I211" s="3">
        <v>3</v>
      </c>
      <c r="J211" s="3">
        <v>0.22010271460014671</v>
      </c>
      <c r="K211" s="3">
        <v>2</v>
      </c>
      <c r="L211" s="3">
        <v>0.1</v>
      </c>
      <c r="M211" s="3">
        <v>0.14285714285714285</v>
      </c>
      <c r="N211" s="3">
        <v>1</v>
      </c>
      <c r="P211" s="3">
        <v>3</v>
      </c>
      <c r="Q211" s="3">
        <v>0.22010271460014671</v>
      </c>
      <c r="R211" s="3">
        <v>2</v>
      </c>
      <c r="S211" s="3">
        <v>0.1</v>
      </c>
      <c r="T211" s="3">
        <v>0.14285714285714285</v>
      </c>
      <c r="U211" s="3">
        <v>1</v>
      </c>
      <c r="W211" s="3">
        <v>3</v>
      </c>
      <c r="X211" s="3">
        <v>0.22010271460014671</v>
      </c>
      <c r="Y211" s="3">
        <v>2</v>
      </c>
      <c r="Z211" s="3">
        <v>0.1</v>
      </c>
      <c r="AA211" s="3">
        <v>0.1111111111111111</v>
      </c>
      <c r="AB211" s="3">
        <v>1</v>
      </c>
      <c r="AD211" s="3">
        <v>3</v>
      </c>
      <c r="AE211" s="3">
        <v>0.22010271460014671</v>
      </c>
      <c r="AF211" s="3">
        <v>2</v>
      </c>
      <c r="AG211" s="3">
        <v>0.1</v>
      </c>
      <c r="AH211" s="3">
        <v>0.1111111111111111</v>
      </c>
      <c r="AI211" s="3">
        <v>1</v>
      </c>
    </row>
    <row r="212" spans="1:35">
      <c r="A212" s="3" t="s">
        <v>190</v>
      </c>
      <c r="B212" s="3">
        <v>3</v>
      </c>
      <c r="C212" s="3">
        <v>0.22010271460014671</v>
      </c>
      <c r="D212" s="3">
        <v>2</v>
      </c>
      <c r="E212" s="3">
        <v>0.1</v>
      </c>
      <c r="F212" s="3">
        <v>1</v>
      </c>
      <c r="G212" s="3">
        <v>1</v>
      </c>
      <c r="I212" s="3">
        <v>3</v>
      </c>
      <c r="J212" s="3">
        <v>0.22010271460014671</v>
      </c>
      <c r="K212" s="3">
        <v>2</v>
      </c>
      <c r="L212" s="3">
        <v>0.1</v>
      </c>
      <c r="M212" s="3">
        <v>1</v>
      </c>
      <c r="N212" s="3">
        <v>1</v>
      </c>
      <c r="P212" s="3">
        <v>3</v>
      </c>
      <c r="Q212" s="3">
        <v>0.22010271460014671</v>
      </c>
      <c r="R212" s="3">
        <v>2</v>
      </c>
      <c r="S212" s="3">
        <v>0.1</v>
      </c>
      <c r="T212" s="3">
        <v>1</v>
      </c>
      <c r="U212" s="3">
        <v>1</v>
      </c>
      <c r="W212" s="3">
        <v>3</v>
      </c>
      <c r="X212" s="3">
        <v>0.22010271460014671</v>
      </c>
      <c r="Y212" s="3">
        <v>2</v>
      </c>
      <c r="Z212" s="3">
        <v>0.1</v>
      </c>
      <c r="AA212" s="3">
        <v>1</v>
      </c>
      <c r="AB212" s="3">
        <v>1</v>
      </c>
      <c r="AD212" s="3">
        <v>3</v>
      </c>
      <c r="AE212" s="3">
        <v>0.22010271460014671</v>
      </c>
      <c r="AF212" s="3">
        <v>2</v>
      </c>
      <c r="AG212" s="3">
        <v>0.1</v>
      </c>
      <c r="AH212" s="3">
        <v>1</v>
      </c>
      <c r="AI212" s="3">
        <v>1</v>
      </c>
    </row>
    <row r="213" spans="1:35">
      <c r="A213" s="3" t="s">
        <v>192</v>
      </c>
      <c r="B213" s="3">
        <v>3</v>
      </c>
      <c r="C213" s="3">
        <v>0.22010271460014671</v>
      </c>
      <c r="D213" s="3">
        <v>2</v>
      </c>
      <c r="E213" s="3">
        <v>0.1</v>
      </c>
      <c r="F213" s="3">
        <v>1</v>
      </c>
      <c r="G213" s="3">
        <v>1</v>
      </c>
      <c r="I213" s="3">
        <v>3</v>
      </c>
      <c r="J213" s="3">
        <v>0.22010271460014671</v>
      </c>
      <c r="K213" s="3">
        <v>2</v>
      </c>
      <c r="L213" s="3">
        <v>0.1</v>
      </c>
      <c r="M213" s="3">
        <v>1</v>
      </c>
      <c r="N213" s="3">
        <v>1</v>
      </c>
      <c r="P213" s="3">
        <v>3</v>
      </c>
      <c r="Q213" s="3">
        <v>0.22010271460014671</v>
      </c>
      <c r="R213" s="3">
        <v>2</v>
      </c>
      <c r="S213" s="3">
        <v>0.1</v>
      </c>
      <c r="T213" s="3">
        <v>1</v>
      </c>
      <c r="U213" s="3">
        <v>1</v>
      </c>
      <c r="W213" s="3">
        <v>3</v>
      </c>
      <c r="X213" s="3">
        <v>0.22010271460014671</v>
      </c>
      <c r="Y213" s="3">
        <v>2</v>
      </c>
      <c r="Z213" s="3">
        <v>0.1</v>
      </c>
      <c r="AA213" s="3">
        <v>1</v>
      </c>
      <c r="AB213" s="3">
        <v>1</v>
      </c>
      <c r="AD213" s="3">
        <v>3</v>
      </c>
      <c r="AE213" s="3">
        <v>0.22010271460014671</v>
      </c>
      <c r="AF213" s="3">
        <v>2</v>
      </c>
      <c r="AG213" s="3">
        <v>0.1</v>
      </c>
      <c r="AH213" s="3">
        <v>1</v>
      </c>
      <c r="AI213" s="3">
        <v>1</v>
      </c>
    </row>
    <row r="214" spans="1:35">
      <c r="A214" s="3" t="s">
        <v>208</v>
      </c>
      <c r="B214" s="3">
        <v>3</v>
      </c>
      <c r="C214" s="3">
        <v>0.22010271460014671</v>
      </c>
      <c r="D214" s="3">
        <v>2</v>
      </c>
      <c r="E214" s="3">
        <v>0.1</v>
      </c>
      <c r="F214" s="3">
        <v>1</v>
      </c>
      <c r="G214" s="3">
        <v>1</v>
      </c>
      <c r="I214" s="3">
        <v>3</v>
      </c>
      <c r="J214" s="3">
        <v>0.22010271460014671</v>
      </c>
      <c r="K214" s="3">
        <v>2</v>
      </c>
      <c r="L214" s="3">
        <v>0.1</v>
      </c>
      <c r="M214" s="3">
        <v>1</v>
      </c>
      <c r="N214" s="3">
        <v>1</v>
      </c>
      <c r="P214" s="3">
        <v>3</v>
      </c>
      <c r="Q214" s="3">
        <v>0.22010271460014671</v>
      </c>
      <c r="R214" s="3">
        <v>2</v>
      </c>
      <c r="S214" s="3">
        <v>0.1</v>
      </c>
      <c r="T214" s="3">
        <v>1</v>
      </c>
      <c r="U214" s="3">
        <v>1</v>
      </c>
      <c r="W214" s="3">
        <v>3</v>
      </c>
      <c r="X214" s="3">
        <v>0.22010271460014671</v>
      </c>
      <c r="Y214" s="3">
        <v>2</v>
      </c>
      <c r="Z214" s="3">
        <v>0.1</v>
      </c>
      <c r="AA214" s="3">
        <v>1</v>
      </c>
      <c r="AB214" s="3">
        <v>1</v>
      </c>
      <c r="AD214" s="3">
        <v>3</v>
      </c>
      <c r="AE214" s="3">
        <v>0.22010271460014671</v>
      </c>
      <c r="AF214" s="3">
        <v>2</v>
      </c>
      <c r="AG214" s="3">
        <v>0.1</v>
      </c>
      <c r="AH214" s="3">
        <v>1</v>
      </c>
      <c r="AI214" s="3">
        <v>1</v>
      </c>
    </row>
    <row r="215" spans="1:35">
      <c r="A215" s="3" t="s">
        <v>209</v>
      </c>
      <c r="B215" s="3">
        <v>3</v>
      </c>
      <c r="C215" s="3">
        <v>0.22010271460014671</v>
      </c>
      <c r="D215" s="3">
        <v>2</v>
      </c>
      <c r="E215" s="3">
        <v>0.1</v>
      </c>
      <c r="F215" s="3">
        <v>1</v>
      </c>
      <c r="G215" s="3">
        <v>1</v>
      </c>
      <c r="I215" s="3">
        <v>3</v>
      </c>
      <c r="J215" s="3">
        <v>0.22010271460014671</v>
      </c>
      <c r="K215" s="3">
        <v>2</v>
      </c>
      <c r="L215" s="3">
        <v>0.1</v>
      </c>
      <c r="M215" s="3">
        <v>1</v>
      </c>
      <c r="N215" s="3">
        <v>1</v>
      </c>
      <c r="P215" s="3">
        <v>3</v>
      </c>
      <c r="Q215" s="3">
        <v>0.22010271460014671</v>
      </c>
      <c r="R215" s="3">
        <v>2</v>
      </c>
      <c r="S215" s="3">
        <v>0.1</v>
      </c>
      <c r="T215" s="3">
        <v>1</v>
      </c>
      <c r="U215" s="3">
        <v>1</v>
      </c>
      <c r="W215" s="3">
        <v>3</v>
      </c>
      <c r="X215" s="3">
        <v>0.22010271460014671</v>
      </c>
      <c r="Y215" s="3">
        <v>2</v>
      </c>
      <c r="Z215" s="3">
        <v>0.1</v>
      </c>
      <c r="AA215" s="3">
        <v>1</v>
      </c>
      <c r="AB215" s="3">
        <v>1</v>
      </c>
      <c r="AD215" s="3">
        <v>3</v>
      </c>
      <c r="AE215" s="3">
        <v>0.22010271460014671</v>
      </c>
      <c r="AF215" s="3">
        <v>2</v>
      </c>
      <c r="AG215" s="3">
        <v>0.1</v>
      </c>
      <c r="AH215" s="3">
        <v>1</v>
      </c>
      <c r="AI215" s="3">
        <v>1</v>
      </c>
    </row>
    <row r="216" spans="1:35">
      <c r="A216" s="3" t="s">
        <v>164</v>
      </c>
      <c r="B216" s="3">
        <v>3</v>
      </c>
      <c r="C216" s="3">
        <v>0.22010271460014671</v>
      </c>
      <c r="D216" s="3">
        <v>2</v>
      </c>
      <c r="E216" s="3">
        <v>0.1</v>
      </c>
      <c r="F216" s="3">
        <v>1</v>
      </c>
      <c r="G216" s="3">
        <v>1</v>
      </c>
      <c r="I216" s="3">
        <v>3</v>
      </c>
      <c r="J216" s="3">
        <v>0.22010271460014671</v>
      </c>
      <c r="K216" s="3">
        <v>2</v>
      </c>
      <c r="L216" s="3">
        <v>0.1</v>
      </c>
      <c r="M216" s="3">
        <v>1</v>
      </c>
      <c r="N216" s="3">
        <v>1</v>
      </c>
      <c r="P216" s="3">
        <v>3</v>
      </c>
      <c r="Q216" s="3">
        <v>0.22010271460014671</v>
      </c>
      <c r="R216" s="3">
        <v>2</v>
      </c>
      <c r="S216" s="3">
        <v>0.1</v>
      </c>
      <c r="T216" s="3">
        <v>1</v>
      </c>
      <c r="U216" s="3">
        <v>1</v>
      </c>
      <c r="W216" s="3">
        <v>3</v>
      </c>
      <c r="X216" s="3">
        <v>0.22010271460014671</v>
      </c>
      <c r="Y216" s="3">
        <v>2</v>
      </c>
      <c r="Z216" s="3">
        <v>0.1</v>
      </c>
      <c r="AA216" s="3">
        <v>1</v>
      </c>
      <c r="AB216" s="3">
        <v>1</v>
      </c>
      <c r="AD216" s="3">
        <v>3</v>
      </c>
      <c r="AE216" s="3">
        <v>0.22010271460014671</v>
      </c>
      <c r="AF216" s="3">
        <v>2</v>
      </c>
      <c r="AG216" s="3">
        <v>0.1</v>
      </c>
      <c r="AH216" s="3">
        <v>1</v>
      </c>
      <c r="AI216" s="3">
        <v>1</v>
      </c>
    </row>
    <row r="217" spans="1:35">
      <c r="A217" s="3" t="s">
        <v>210</v>
      </c>
      <c r="B217" s="3">
        <v>6.3927892607143724</v>
      </c>
      <c r="C217" s="3">
        <v>0.4690234233832995</v>
      </c>
      <c r="D217" s="3">
        <v>6</v>
      </c>
      <c r="E217" s="3">
        <v>0.3</v>
      </c>
      <c r="F217" s="3">
        <v>0.375</v>
      </c>
      <c r="G217" s="3">
        <v>1</v>
      </c>
      <c r="I217" s="3">
        <v>6.3927892607143724</v>
      </c>
      <c r="J217" s="3">
        <v>0.4690234233832995</v>
      </c>
      <c r="K217" s="3">
        <v>6</v>
      </c>
      <c r="L217" s="3">
        <v>0.3</v>
      </c>
      <c r="M217" s="3">
        <v>0.375</v>
      </c>
      <c r="N217" s="3">
        <v>1</v>
      </c>
      <c r="P217" s="3">
        <v>6.3927892607143724</v>
      </c>
      <c r="Q217" s="3">
        <v>0.4690234233832995</v>
      </c>
      <c r="R217" s="3">
        <v>6</v>
      </c>
      <c r="S217" s="3">
        <v>0.3</v>
      </c>
      <c r="T217" s="3">
        <v>0.375</v>
      </c>
      <c r="U217" s="3">
        <v>1</v>
      </c>
      <c r="W217" s="3">
        <v>6.3927892607143724</v>
      </c>
      <c r="X217" s="3">
        <v>0.4690234233832995</v>
      </c>
      <c r="Y217" s="3">
        <v>6</v>
      </c>
      <c r="Z217" s="3">
        <v>0.3</v>
      </c>
      <c r="AA217" s="3">
        <v>0.375</v>
      </c>
      <c r="AB217" s="3">
        <v>1</v>
      </c>
      <c r="AD217" s="3">
        <v>6.3927892607143724</v>
      </c>
      <c r="AE217" s="3">
        <v>0.4690234233832995</v>
      </c>
      <c r="AF217" s="3">
        <v>6</v>
      </c>
      <c r="AG217" s="3">
        <v>0.3</v>
      </c>
      <c r="AH217" s="3">
        <v>0.375</v>
      </c>
      <c r="AI217" s="3">
        <v>1</v>
      </c>
    </row>
    <row r="218" spans="1:35">
      <c r="A218" s="3" t="s">
        <v>211</v>
      </c>
      <c r="B218" s="3">
        <v>3</v>
      </c>
      <c r="C218" s="3">
        <v>0.22010271460014671</v>
      </c>
      <c r="D218" s="3">
        <v>2</v>
      </c>
      <c r="E218" s="3">
        <v>0.1</v>
      </c>
      <c r="F218" s="3">
        <v>1</v>
      </c>
      <c r="G218" s="3">
        <v>1</v>
      </c>
      <c r="I218" s="3">
        <v>3</v>
      </c>
      <c r="J218" s="3">
        <v>0.22010271460014671</v>
      </c>
      <c r="K218" s="3">
        <v>2</v>
      </c>
      <c r="L218" s="3">
        <v>0.1</v>
      </c>
      <c r="M218" s="3">
        <v>1</v>
      </c>
      <c r="N218" s="3">
        <v>1</v>
      </c>
      <c r="P218" s="3">
        <v>3</v>
      </c>
      <c r="Q218" s="3">
        <v>0.22010271460014671</v>
      </c>
      <c r="R218" s="3">
        <v>2</v>
      </c>
      <c r="S218" s="3">
        <v>0.1</v>
      </c>
      <c r="T218" s="3">
        <v>1</v>
      </c>
      <c r="U218" s="3">
        <v>1</v>
      </c>
      <c r="W218" s="3">
        <v>3</v>
      </c>
      <c r="X218" s="3">
        <v>0.22010271460014671</v>
      </c>
      <c r="Y218" s="3">
        <v>2</v>
      </c>
      <c r="Z218" s="3">
        <v>0.1</v>
      </c>
      <c r="AA218" s="3">
        <v>1</v>
      </c>
      <c r="AB218" s="3">
        <v>1</v>
      </c>
      <c r="AD218" s="3">
        <v>3</v>
      </c>
      <c r="AE218" s="3">
        <v>0.22010271460014671</v>
      </c>
      <c r="AF218" s="3">
        <v>2</v>
      </c>
      <c r="AG218" s="3">
        <v>0.1</v>
      </c>
      <c r="AH218" s="3">
        <v>1</v>
      </c>
      <c r="AI218" s="3">
        <v>1</v>
      </c>
    </row>
    <row r="219" spans="1:35">
      <c r="A219" s="3" t="s">
        <v>212</v>
      </c>
      <c r="B219" s="3">
        <v>7.6848189349345519</v>
      </c>
      <c r="C219" s="3">
        <v>0.56381650292990104</v>
      </c>
      <c r="D219" s="3">
        <v>8</v>
      </c>
      <c r="E219" s="3">
        <v>0.4</v>
      </c>
      <c r="F219" s="3">
        <v>0.8</v>
      </c>
      <c r="G219" s="3">
        <v>1</v>
      </c>
      <c r="I219" s="3">
        <v>7.6848189349345519</v>
      </c>
      <c r="J219" s="3">
        <v>0.56381650292990104</v>
      </c>
      <c r="K219" s="3">
        <v>8</v>
      </c>
      <c r="L219" s="3">
        <v>0.4</v>
      </c>
      <c r="M219" s="3">
        <v>0.8</v>
      </c>
      <c r="N219" s="3">
        <v>1</v>
      </c>
      <c r="P219" s="3">
        <v>7.6848189349345519</v>
      </c>
      <c r="Q219" s="3">
        <v>0.56381650292990104</v>
      </c>
      <c r="R219" s="3">
        <v>8</v>
      </c>
      <c r="S219" s="3">
        <v>0.4</v>
      </c>
      <c r="T219" s="3">
        <v>0.8</v>
      </c>
      <c r="U219" s="3">
        <v>1</v>
      </c>
      <c r="W219" s="3">
        <v>7.6848189349345519</v>
      </c>
      <c r="X219" s="3">
        <v>0.56381650292990104</v>
      </c>
      <c r="Y219" s="3">
        <v>8</v>
      </c>
      <c r="Z219" s="3">
        <v>0.4</v>
      </c>
      <c r="AA219" s="3">
        <v>0.8</v>
      </c>
      <c r="AB219" s="3">
        <v>1</v>
      </c>
      <c r="AD219" s="3">
        <v>7.6848189349345519</v>
      </c>
      <c r="AE219" s="3">
        <v>0.56381650292990104</v>
      </c>
      <c r="AF219" s="3">
        <v>8</v>
      </c>
      <c r="AG219" s="3">
        <v>0.4</v>
      </c>
      <c r="AH219" s="3">
        <v>0.8</v>
      </c>
      <c r="AI219" s="3">
        <v>1</v>
      </c>
    </row>
    <row r="220" spans="1:35">
      <c r="A220" s="3" t="s">
        <v>213</v>
      </c>
      <c r="B220" s="3">
        <v>3</v>
      </c>
      <c r="C220" s="3">
        <v>0.22010271460014671</v>
      </c>
      <c r="D220" s="3">
        <v>2</v>
      </c>
      <c r="E220" s="3">
        <v>0.1</v>
      </c>
      <c r="F220" s="3">
        <v>1</v>
      </c>
      <c r="G220" s="3">
        <v>1</v>
      </c>
      <c r="I220" s="3">
        <v>3</v>
      </c>
      <c r="J220" s="3">
        <v>0.22010271460014671</v>
      </c>
      <c r="K220" s="3">
        <v>2</v>
      </c>
      <c r="L220" s="3">
        <v>0.1</v>
      </c>
      <c r="M220" s="3">
        <v>1</v>
      </c>
      <c r="N220" s="3">
        <v>1</v>
      </c>
      <c r="P220" s="3">
        <v>3</v>
      </c>
      <c r="Q220" s="3">
        <v>0.22010271460014671</v>
      </c>
      <c r="R220" s="3">
        <v>2</v>
      </c>
      <c r="S220" s="3">
        <v>0.1</v>
      </c>
      <c r="T220" s="3">
        <v>1</v>
      </c>
      <c r="U220" s="3">
        <v>1</v>
      </c>
      <c r="W220" s="3">
        <v>3</v>
      </c>
      <c r="X220" s="3">
        <v>0.22010271460014671</v>
      </c>
      <c r="Y220" s="3">
        <v>2</v>
      </c>
      <c r="Z220" s="3">
        <v>0.1</v>
      </c>
      <c r="AA220" s="3">
        <v>1</v>
      </c>
      <c r="AB220" s="3">
        <v>1</v>
      </c>
      <c r="AD220" s="3">
        <v>3</v>
      </c>
      <c r="AE220" s="3">
        <v>0.22010271460014671</v>
      </c>
      <c r="AF220" s="3">
        <v>2</v>
      </c>
      <c r="AG220" s="3">
        <v>0.1</v>
      </c>
      <c r="AH220" s="3">
        <v>1</v>
      </c>
      <c r="AI220" s="3">
        <v>1</v>
      </c>
    </row>
    <row r="221" spans="1:35">
      <c r="A221" s="3" t="s">
        <v>214</v>
      </c>
      <c r="B221" s="3">
        <v>4.5</v>
      </c>
      <c r="C221" s="3">
        <v>0.33015407190022006</v>
      </c>
      <c r="D221" s="3">
        <v>4</v>
      </c>
      <c r="E221" s="3">
        <v>0.2</v>
      </c>
      <c r="F221" s="3">
        <v>0.66666666666666663</v>
      </c>
      <c r="G221" s="3">
        <v>1</v>
      </c>
      <c r="I221" s="3">
        <v>4.8927892607143724</v>
      </c>
      <c r="J221" s="3">
        <v>0.35897206608322613</v>
      </c>
      <c r="K221" s="3">
        <v>4</v>
      </c>
      <c r="L221" s="3">
        <v>0.2</v>
      </c>
      <c r="M221" s="3">
        <v>0.66666666666666663</v>
      </c>
      <c r="N221" s="3">
        <v>1</v>
      </c>
      <c r="P221" s="3">
        <v>4.8927892607143724</v>
      </c>
      <c r="Q221" s="3">
        <v>0.35897206608322613</v>
      </c>
      <c r="R221" s="3">
        <v>4</v>
      </c>
      <c r="S221" s="3">
        <v>0.2</v>
      </c>
      <c r="T221" s="3">
        <v>0.66666666666666663</v>
      </c>
      <c r="U221" s="3">
        <v>1</v>
      </c>
      <c r="W221" s="3">
        <v>4.8927892607143724</v>
      </c>
      <c r="X221" s="3">
        <v>0.35897206608322613</v>
      </c>
      <c r="Y221" s="3">
        <v>4</v>
      </c>
      <c r="Z221" s="3">
        <v>0.2</v>
      </c>
      <c r="AA221" s="3">
        <v>0.5</v>
      </c>
      <c r="AB221" s="3">
        <v>1</v>
      </c>
      <c r="AD221" s="3">
        <v>4.8927892607143724</v>
      </c>
      <c r="AE221" s="3">
        <v>0.35897206608322613</v>
      </c>
      <c r="AF221" s="3">
        <v>4</v>
      </c>
      <c r="AG221" s="3">
        <v>0.2</v>
      </c>
      <c r="AH221" s="3">
        <v>0.4</v>
      </c>
      <c r="AI221" s="3">
        <v>1</v>
      </c>
    </row>
    <row r="222" spans="1:35">
      <c r="A222" s="3" t="s">
        <v>215</v>
      </c>
      <c r="B222" s="3">
        <v>3</v>
      </c>
      <c r="C222" s="3">
        <v>0.22010271460014671</v>
      </c>
      <c r="D222" s="3">
        <v>2</v>
      </c>
      <c r="E222" s="3">
        <v>0.1</v>
      </c>
      <c r="F222" s="3">
        <v>0.5</v>
      </c>
      <c r="G222" s="3">
        <v>1</v>
      </c>
      <c r="I222" s="3">
        <v>3</v>
      </c>
      <c r="J222" s="3">
        <v>0.22010271460014671</v>
      </c>
      <c r="K222" s="3">
        <v>2</v>
      </c>
      <c r="L222" s="3">
        <v>0.1</v>
      </c>
      <c r="M222" s="3">
        <v>0.5</v>
      </c>
      <c r="N222" s="3">
        <v>1</v>
      </c>
      <c r="P222" s="3">
        <v>3</v>
      </c>
      <c r="Q222" s="3">
        <v>0.22010271460014671</v>
      </c>
      <c r="R222" s="3">
        <v>2</v>
      </c>
      <c r="S222" s="3">
        <v>0.1</v>
      </c>
      <c r="T222" s="3">
        <v>0.5</v>
      </c>
      <c r="U222" s="3">
        <v>1</v>
      </c>
      <c r="W222" s="3">
        <v>3</v>
      </c>
      <c r="X222" s="3">
        <v>0.22010271460014671</v>
      </c>
      <c r="Y222" s="3">
        <v>2</v>
      </c>
      <c r="Z222" s="3">
        <v>0.1</v>
      </c>
      <c r="AA222" s="3">
        <v>0.5</v>
      </c>
      <c r="AB222" s="3">
        <v>1</v>
      </c>
      <c r="AD222" s="3">
        <v>3</v>
      </c>
      <c r="AE222" s="3">
        <v>0.22010271460014671</v>
      </c>
      <c r="AF222" s="3">
        <v>2</v>
      </c>
      <c r="AG222" s="3">
        <v>0.1</v>
      </c>
      <c r="AH222" s="3">
        <v>0.5</v>
      </c>
      <c r="AI222" s="3">
        <v>1</v>
      </c>
    </row>
    <row r="224" spans="1:35" s="1" customFormat="1">
      <c r="B224" s="1" t="s">
        <v>1</v>
      </c>
      <c r="C224" s="1" t="s">
        <v>2</v>
      </c>
      <c r="D224" s="1" t="s">
        <v>3</v>
      </c>
      <c r="E224" s="1" t="s">
        <v>4</v>
      </c>
      <c r="F224" s="1" t="s">
        <v>5</v>
      </c>
      <c r="G224" s="1" t="s">
        <v>221</v>
      </c>
      <c r="I224" s="1" t="s">
        <v>1</v>
      </c>
      <c r="J224" s="1" t="s">
        <v>2</v>
      </c>
      <c r="K224" s="1" t="s">
        <v>3</v>
      </c>
      <c r="L224" s="1" t="s">
        <v>4</v>
      </c>
      <c r="M224" s="1" t="s">
        <v>5</v>
      </c>
      <c r="N224" s="1" t="s">
        <v>221</v>
      </c>
      <c r="P224" s="1" t="s">
        <v>1</v>
      </c>
      <c r="Q224" s="1" t="s">
        <v>2</v>
      </c>
      <c r="R224" s="1" t="s">
        <v>3</v>
      </c>
      <c r="S224" s="1" t="s">
        <v>4</v>
      </c>
      <c r="T224" s="1" t="s">
        <v>5</v>
      </c>
      <c r="U224" s="1" t="s">
        <v>221</v>
      </c>
      <c r="W224" s="1" t="s">
        <v>1</v>
      </c>
      <c r="X224" s="1" t="s">
        <v>2</v>
      </c>
      <c r="Y224" s="1" t="s">
        <v>3</v>
      </c>
      <c r="Z224" s="1" t="s">
        <v>4</v>
      </c>
      <c r="AA224" s="1" t="s">
        <v>5</v>
      </c>
      <c r="AB224" s="1" t="s">
        <v>221</v>
      </c>
      <c r="AD224" s="1" t="s">
        <v>1</v>
      </c>
      <c r="AE224" s="1" t="s">
        <v>2</v>
      </c>
      <c r="AF224" s="1" t="s">
        <v>3</v>
      </c>
      <c r="AG224" s="1" t="s">
        <v>4</v>
      </c>
      <c r="AH224" s="1" t="s">
        <v>5</v>
      </c>
      <c r="AI224" s="1" t="s">
        <v>221</v>
      </c>
    </row>
    <row r="225" spans="1:35" s="7" customFormat="1">
      <c r="A225" s="7" t="s">
        <v>219</v>
      </c>
      <c r="B225" s="7">
        <f>AVERAGE(B2:B222)</f>
        <v>3.7780592216112101</v>
      </c>
      <c r="C225" s="7">
        <f t="shared" ref="C225:AI225" si="0">AVERAGE(C2:C222)</f>
        <v>0.27718703019891472</v>
      </c>
      <c r="D225" s="7">
        <f t="shared" si="0"/>
        <v>5.6392694063926943</v>
      </c>
      <c r="E225" s="7">
        <f t="shared" si="0"/>
        <v>0.28196347031963481</v>
      </c>
      <c r="F225" s="7">
        <f t="shared" si="0"/>
        <v>0.45895303326810194</v>
      </c>
      <c r="G225" s="7">
        <f t="shared" si="0"/>
        <v>0.65591251721388688</v>
      </c>
      <c r="I225" s="7">
        <f t="shared" si="0"/>
        <v>5.3420437990684801</v>
      </c>
      <c r="J225" s="7">
        <f t="shared" si="0"/>
        <v>0.3919327805626176</v>
      </c>
      <c r="K225" s="7">
        <f t="shared" si="0"/>
        <v>7.5936073059360734</v>
      </c>
      <c r="L225" s="7">
        <f t="shared" si="0"/>
        <v>0.37968036529680316</v>
      </c>
      <c r="M225" s="7">
        <f t="shared" si="0"/>
        <v>0.54723309415090238</v>
      </c>
      <c r="N225" s="7">
        <f t="shared" si="0"/>
        <v>0.77821265492498382</v>
      </c>
      <c r="P225" s="7">
        <f t="shared" si="0"/>
        <v>6.4279164070251982</v>
      </c>
      <c r="Q225" s="7">
        <f t="shared" si="0"/>
        <v>0.47160061680302268</v>
      </c>
      <c r="R225" s="7">
        <f t="shared" si="0"/>
        <v>9.0045662100456614</v>
      </c>
      <c r="S225" s="7">
        <f t="shared" si="0"/>
        <v>0.45022831050228274</v>
      </c>
      <c r="T225" s="7">
        <f t="shared" si="0"/>
        <v>0.65428716387620511</v>
      </c>
      <c r="U225" s="7">
        <f t="shared" si="0"/>
        <v>0.82143581938102483</v>
      </c>
      <c r="W225" s="7">
        <f t="shared" si="0"/>
        <v>6.7075431881851646</v>
      </c>
      <c r="X225" s="7">
        <f t="shared" si="0"/>
        <v>0.49211615467242581</v>
      </c>
      <c r="Y225" s="7">
        <f t="shared" si="0"/>
        <v>9.3652968036529689</v>
      </c>
      <c r="Z225" s="7">
        <f t="shared" si="0"/>
        <v>0.46826484018264802</v>
      </c>
      <c r="AA225" s="7">
        <f t="shared" si="0"/>
        <v>0.68106291222729598</v>
      </c>
      <c r="AB225" s="7">
        <f t="shared" si="0"/>
        <v>0.83225338841777208</v>
      </c>
      <c r="AD225" s="7">
        <f t="shared" si="0"/>
        <v>6.7802484810400525</v>
      </c>
      <c r="AE225" s="7">
        <f t="shared" si="0"/>
        <v>0.49745036544681226</v>
      </c>
      <c r="AF225" s="7">
        <f t="shared" si="0"/>
        <v>9.3652968036529689</v>
      </c>
      <c r="AG225" s="7">
        <f t="shared" si="0"/>
        <v>0.46826484018264813</v>
      </c>
      <c r="AH225" s="7">
        <f t="shared" si="0"/>
        <v>0.66198630136986314</v>
      </c>
      <c r="AI225" s="7">
        <f t="shared" si="0"/>
        <v>0.84377763281872886</v>
      </c>
    </row>
    <row r="227" spans="1:35" s="8" customFormat="1">
      <c r="A227" s="8" t="s">
        <v>220</v>
      </c>
      <c r="B227" s="8">
        <f t="shared" ref="B227:G227" si="1">STDEV(B2:B73,B75:B191,B193:B222)</f>
        <v>3.3759656289344004</v>
      </c>
      <c r="C227" s="8">
        <f t="shared" si="1"/>
        <v>0.24768639977508455</v>
      </c>
      <c r="D227" s="8">
        <f t="shared" si="1"/>
        <v>5.0983457845671731</v>
      </c>
      <c r="E227" s="8">
        <f t="shared" si="1"/>
        <v>0.25491728922835882</v>
      </c>
      <c r="F227" s="8">
        <f t="shared" si="1"/>
        <v>0.33389504660992914</v>
      </c>
      <c r="G227" s="8">
        <f t="shared" si="1"/>
        <v>0.39269753060789336</v>
      </c>
      <c r="I227" s="8">
        <f t="shared" ref="I227:N227" si="2">STDEV(I2:I73,I75:I191,I193:I222)</f>
        <v>4.3816241739736927</v>
      </c>
      <c r="J227" s="8">
        <f t="shared" si="2"/>
        <v>0.32146912501641234</v>
      </c>
      <c r="K227" s="8">
        <f t="shared" si="2"/>
        <v>6.6259259523343559</v>
      </c>
      <c r="L227" s="8">
        <f t="shared" si="2"/>
        <v>0.33129629761671819</v>
      </c>
      <c r="M227" s="8">
        <f t="shared" si="2"/>
        <v>0.36423922212200055</v>
      </c>
      <c r="N227" s="8">
        <f t="shared" si="2"/>
        <v>0.36597636646404119</v>
      </c>
      <c r="P227" s="8">
        <f t="shared" ref="P227:U227" si="3">STDEV(P2:P73,P75:P191,P193:P222)</f>
        <v>4.9307037353461673</v>
      </c>
      <c r="Q227" s="8">
        <f t="shared" si="3"/>
        <v>0.36175375901292489</v>
      </c>
      <c r="R227" s="8">
        <f t="shared" si="3"/>
        <v>7.5239664271713504</v>
      </c>
      <c r="S227" s="8">
        <f t="shared" si="3"/>
        <v>0.37619832135856879</v>
      </c>
      <c r="T227" s="8">
        <f t="shared" si="3"/>
        <v>0.38009338808362098</v>
      </c>
      <c r="U227" s="8">
        <f t="shared" si="3"/>
        <v>0.35203496645310489</v>
      </c>
      <c r="W227" s="8">
        <f t="shared" ref="W227:AB227" si="4">STDEV(W2:W73,W75:W191,W193:W222)</f>
        <v>4.7700045057098306</v>
      </c>
      <c r="X227" s="8">
        <f t="shared" si="4"/>
        <v>0.34996364678722147</v>
      </c>
      <c r="Y227" s="8">
        <f t="shared" si="4"/>
        <v>7.3048859656490546</v>
      </c>
      <c r="Z227" s="8">
        <f t="shared" si="4"/>
        <v>0.36524429828245419</v>
      </c>
      <c r="AA227" s="8">
        <f t="shared" si="4"/>
        <v>0.36402954489826428</v>
      </c>
      <c r="AB227" s="8">
        <f t="shared" si="4"/>
        <v>0.33324446702084481</v>
      </c>
      <c r="AD227" s="8">
        <f t="shared" ref="AD227:AI227" si="5">STDEV(AD2:AD73,AD75:AD191,AD193:AD222)</f>
        <v>4.7634124066188521</v>
      </c>
      <c r="AE227" s="8">
        <f t="shared" si="5"/>
        <v>0.34948000048560929</v>
      </c>
      <c r="AF227" s="8">
        <f t="shared" si="5"/>
        <v>7.326831504038271</v>
      </c>
      <c r="AG227" s="8">
        <f t="shared" si="5"/>
        <v>0.3663415752019149</v>
      </c>
      <c r="AH227" s="8">
        <f t="shared" si="5"/>
        <v>0.36602374964267298</v>
      </c>
      <c r="AI227" s="8">
        <f t="shared" si="5"/>
        <v>0.32726140814163374</v>
      </c>
    </row>
    <row r="229" spans="1:35" s="15" customFormat="1">
      <c r="A229" s="15" t="s">
        <v>225</v>
      </c>
      <c r="B229" s="15">
        <f t="shared" ref="B229:G229" si="6">CONFIDENCE(0.05,B227,219)</f>
        <v>0.44711995199291471</v>
      </c>
      <c r="C229" s="15">
        <f t="shared" si="6"/>
        <v>3.2804105061842621E-2</v>
      </c>
      <c r="D229" s="15">
        <f t="shared" si="6"/>
        <v>0.67523558382864357</v>
      </c>
      <c r="E229" s="15">
        <f t="shared" si="6"/>
        <v>3.3761779191432195E-2</v>
      </c>
      <c r="F229" s="15">
        <f t="shared" si="6"/>
        <v>4.4221758637402429E-2</v>
      </c>
      <c r="G229" s="15">
        <f t="shared" si="6"/>
        <v>5.2009682660353072E-2</v>
      </c>
      <c r="I229" s="15">
        <f t="shared" ref="I229:N229" si="7">CONFIDENCE(0.05,I227,219)</f>
        <v>0.58031147400528837</v>
      </c>
      <c r="J229" s="15">
        <f t="shared" si="7"/>
        <v>4.2576043580725552E-2</v>
      </c>
      <c r="K229" s="15">
        <f t="shared" si="7"/>
        <v>0.87755149765889751</v>
      </c>
      <c r="L229" s="15">
        <f t="shared" si="7"/>
        <v>4.3877574882944935E-2</v>
      </c>
      <c r="M229" s="15">
        <f t="shared" si="7"/>
        <v>4.8240604736408607E-2</v>
      </c>
      <c r="N229" s="15">
        <f t="shared" si="7"/>
        <v>4.847067576798577E-2</v>
      </c>
      <c r="P229" s="15">
        <f t="shared" ref="P229:U229" si="8">CONFIDENCE(0.05,P227,219)</f>
        <v>0.6530327200443492</v>
      </c>
      <c r="Q229" s="15">
        <f t="shared" si="8"/>
        <v>4.7911424801492963E-2</v>
      </c>
      <c r="R229" s="15">
        <f t="shared" si="8"/>
        <v>0.99648985726641293</v>
      </c>
      <c r="S229" s="15">
        <f t="shared" si="8"/>
        <v>4.9824492863320809E-2</v>
      </c>
      <c r="T229" s="15">
        <f t="shared" si="8"/>
        <v>5.0340363650685505E-2</v>
      </c>
      <c r="U229" s="15">
        <f t="shared" si="8"/>
        <v>4.6624247578617196E-2</v>
      </c>
      <c r="W229" s="15">
        <f t="shared" ref="W229:AB229" si="9">CONFIDENCE(0.05,W227,219)</f>
        <v>0.63174937781346963</v>
      </c>
      <c r="X229" s="15">
        <f t="shared" si="9"/>
        <v>4.6349917667899442E-2</v>
      </c>
      <c r="Y229" s="15">
        <f t="shared" si="9"/>
        <v>0.96747438252375284</v>
      </c>
      <c r="Z229" s="15">
        <f t="shared" si="9"/>
        <v>4.8373719126187834E-2</v>
      </c>
      <c r="AA229" s="15">
        <f t="shared" si="9"/>
        <v>4.8212834646154293E-2</v>
      </c>
      <c r="AB229" s="15">
        <f t="shared" si="9"/>
        <v>4.4135594515307748E-2</v>
      </c>
      <c r="AD229" s="15">
        <f t="shared" ref="AD229:AI229" si="10">CONFIDENCE(0.05,AD227,219)</f>
        <v>0.63087630641611037</v>
      </c>
      <c r="AE229" s="15">
        <f t="shared" si="10"/>
        <v>4.6285862539699983E-2</v>
      </c>
      <c r="AF229" s="15">
        <f t="shared" si="10"/>
        <v>0.97038089554833662</v>
      </c>
      <c r="AG229" s="15">
        <f t="shared" si="10"/>
        <v>4.851904477741701E-2</v>
      </c>
      <c r="AH229" s="15">
        <f t="shared" si="10"/>
        <v>4.8476951295311502E-2</v>
      </c>
      <c r="AI229" s="15">
        <f t="shared" si="10"/>
        <v>4.3343185677991461E-2</v>
      </c>
    </row>
    <row r="231" spans="1:35">
      <c r="A231" s="25" t="s">
        <v>217</v>
      </c>
    </row>
    <row r="232" spans="1:35" s="9" customFormat="1">
      <c r="A232" s="9" t="s">
        <v>219</v>
      </c>
      <c r="B232" s="9">
        <f t="shared" ref="B232:F232" si="11">AVERAGE(B75:B191)</f>
        <v>4.4508532576160338</v>
      </c>
      <c r="C232" s="9">
        <f t="shared" si="11"/>
        <v>0.32654829476273151</v>
      </c>
      <c r="D232" s="9">
        <f t="shared" si="11"/>
        <v>6.7863247863247862</v>
      </c>
      <c r="E232" s="9">
        <f t="shared" si="11"/>
        <v>0.33931623931623922</v>
      </c>
      <c r="F232" s="9">
        <f t="shared" si="11"/>
        <v>0.4544566544566544</v>
      </c>
      <c r="G232" s="9">
        <f>AVERAGE(G75:G191)</f>
        <v>0.66309184642517982</v>
      </c>
      <c r="I232" s="9">
        <f t="shared" ref="I232:M232" si="12">AVERAGE(I75:I191)</f>
        <v>7.0486536937512758</v>
      </c>
      <c r="J232" s="9">
        <f t="shared" si="12"/>
        <v>0.51714260409033552</v>
      </c>
      <c r="K232" s="9">
        <f t="shared" si="12"/>
        <v>10.205128205128204</v>
      </c>
      <c r="L232" s="9">
        <f t="shared" si="12"/>
        <v>0.51025641025641033</v>
      </c>
      <c r="M232" s="9">
        <f t="shared" si="12"/>
        <v>0.60089540089540083</v>
      </c>
      <c r="N232" s="9">
        <f>AVERAGE(N75:N191)</f>
        <v>0.83468660968660979</v>
      </c>
      <c r="P232" s="9">
        <f t="shared" ref="P232:T232" si="13">AVERAGE(P75:P191)</f>
        <v>8.4908807391067249</v>
      </c>
      <c r="Q232" s="9">
        <f t="shared" si="13"/>
        <v>0.62295530000782973</v>
      </c>
      <c r="R232" s="9">
        <f t="shared" si="13"/>
        <v>11.948717948717949</v>
      </c>
      <c r="S232" s="9">
        <f t="shared" si="13"/>
        <v>0.59743589743589753</v>
      </c>
      <c r="T232" s="9">
        <f t="shared" si="13"/>
        <v>0.71993962827296165</v>
      </c>
      <c r="U232" s="9">
        <f>AVERAGE(U75:U191)</f>
        <v>0.88603988603988604</v>
      </c>
      <c r="W232" s="9">
        <f t="shared" ref="W232:AI232" si="14">AVERAGE(W75:W191)</f>
        <v>8.6534880337179345</v>
      </c>
      <c r="X232" s="9">
        <f t="shared" si="14"/>
        <v>0.63488540232706747</v>
      </c>
      <c r="Y232" s="9">
        <f t="shared" si="14"/>
        <v>12.136752136752136</v>
      </c>
      <c r="Z232" s="9">
        <f t="shared" si="14"/>
        <v>0.60683760683760712</v>
      </c>
      <c r="AA232" s="9">
        <f t="shared" si="14"/>
        <v>0.73338081671415034</v>
      </c>
      <c r="AB232" s="9">
        <f t="shared" si="14"/>
        <v>0.89316239316239299</v>
      </c>
      <c r="AD232" s="9">
        <f t="shared" si="14"/>
        <v>8.5829668783396524</v>
      </c>
      <c r="AE232" s="9">
        <f t="shared" si="14"/>
        <v>0.62971143641523442</v>
      </c>
      <c r="AF232" s="9">
        <f t="shared" si="14"/>
        <v>12</v>
      </c>
      <c r="AG232" s="9">
        <f t="shared" si="14"/>
        <v>0.6000000000000002</v>
      </c>
      <c r="AH232" s="9">
        <f t="shared" si="14"/>
        <v>0.71847103513770183</v>
      </c>
      <c r="AI232" s="9">
        <f t="shared" si="14"/>
        <v>0.89886039886039881</v>
      </c>
    </row>
    <row r="233" spans="1:35" s="9" customFormat="1">
      <c r="A233" s="9" t="s">
        <v>220</v>
      </c>
      <c r="B233" s="9">
        <f t="shared" ref="B233:F233" si="15">STDEV(B75:B191)</f>
        <v>3.4870823911996194</v>
      </c>
      <c r="C233" s="9">
        <f t="shared" si="15"/>
        <v>0.25583876677913586</v>
      </c>
      <c r="D233" s="9">
        <f t="shared" si="15"/>
        <v>5.2404742149020027</v>
      </c>
      <c r="E233" s="9">
        <f t="shared" si="15"/>
        <v>0.26202371074510022</v>
      </c>
      <c r="F233" s="9">
        <f t="shared" si="15"/>
        <v>0.30735210385826844</v>
      </c>
      <c r="G233" s="9">
        <f>STDEV(G75:G191)</f>
        <v>0.39123415427730251</v>
      </c>
      <c r="I233" s="9">
        <f t="shared" ref="I233:AI233" si="16">STDEV(I75:I191)</f>
        <v>4.4649754168491418</v>
      </c>
      <c r="J233" s="9">
        <f t="shared" si="16"/>
        <v>0.327584403290473</v>
      </c>
      <c r="K233" s="9">
        <f t="shared" si="16"/>
        <v>6.8210354931593047</v>
      </c>
      <c r="L233" s="9">
        <f t="shared" si="16"/>
        <v>0.34105177465796555</v>
      </c>
      <c r="M233" s="9">
        <f t="shared" si="16"/>
        <v>0.34823928046593294</v>
      </c>
      <c r="N233" s="9">
        <f t="shared" si="16"/>
        <v>0.32698509078985105</v>
      </c>
      <c r="P233" s="9">
        <f t="shared" si="16"/>
        <v>4.9262736796006781</v>
      </c>
      <c r="Q233" s="9">
        <f t="shared" si="16"/>
        <v>0.36142873658112151</v>
      </c>
      <c r="R233" s="9">
        <f t="shared" si="16"/>
        <v>7.7000292810080904</v>
      </c>
      <c r="S233" s="9">
        <f t="shared" si="16"/>
        <v>0.38500146405040436</v>
      </c>
      <c r="T233" s="9">
        <f t="shared" si="16"/>
        <v>0.3632232543639628</v>
      </c>
      <c r="U233" s="9">
        <f t="shared" si="16"/>
        <v>0.30610766506239029</v>
      </c>
      <c r="W233" s="9">
        <f t="shared" si="16"/>
        <v>4.7981568596389597</v>
      </c>
      <c r="X233" s="9">
        <f t="shared" si="16"/>
        <v>0.35202911662795</v>
      </c>
      <c r="Y233" s="9">
        <f t="shared" si="16"/>
        <v>7.503913901638704</v>
      </c>
      <c r="Z233" s="9">
        <f t="shared" si="16"/>
        <v>0.37519569508193507</v>
      </c>
      <c r="AA233" s="9">
        <f t="shared" si="16"/>
        <v>0.35994691182879585</v>
      </c>
      <c r="AB233" s="9">
        <f t="shared" si="16"/>
        <v>0.28988498384857825</v>
      </c>
      <c r="AD233" s="9">
        <f t="shared" si="16"/>
        <v>4.7519451057087085</v>
      </c>
      <c r="AE233" s="9">
        <f t="shared" si="16"/>
        <v>0.34863867246578983</v>
      </c>
      <c r="AF233" s="9">
        <f t="shared" si="16"/>
        <v>7.4336142413805124</v>
      </c>
      <c r="AG233" s="9">
        <f t="shared" si="16"/>
        <v>0.37168071206902525</v>
      </c>
      <c r="AH233" s="9">
        <f t="shared" si="16"/>
        <v>0.36275915492312405</v>
      </c>
      <c r="AI233" s="9">
        <f t="shared" si="16"/>
        <v>0.28530187091321901</v>
      </c>
    </row>
    <row r="234" spans="1:35" s="9" customFormat="1">
      <c r="A234" s="9" t="s">
        <v>225</v>
      </c>
      <c r="B234" s="9">
        <f>CONFIDENCE(0.05,B233,117)</f>
        <v>0.63185491627726587</v>
      </c>
      <c r="C234" s="9">
        <f t="shared" ref="C234:AI234" si="17">CONFIDENCE(0.05,C233,117)</f>
        <v>4.6357660768691585E-2</v>
      </c>
      <c r="D234" s="9">
        <f t="shared" si="17"/>
        <v>0.94956729576181775</v>
      </c>
      <c r="E234" s="9">
        <f t="shared" si="17"/>
        <v>4.7478364788090907E-2</v>
      </c>
      <c r="F234" s="9">
        <f t="shared" si="17"/>
        <v>5.5691812255746209E-2</v>
      </c>
      <c r="G234" s="9">
        <f t="shared" si="17"/>
        <v>7.0891133636406437E-2</v>
      </c>
      <c r="I234" s="9">
        <f t="shared" si="17"/>
        <v>0.80904789497179497</v>
      </c>
      <c r="J234" s="9">
        <f t="shared" si="17"/>
        <v>5.935787930827556E-2</v>
      </c>
      <c r="K234" s="9">
        <f t="shared" si="17"/>
        <v>1.2359629991339971</v>
      </c>
      <c r="L234" s="9">
        <f t="shared" si="17"/>
        <v>6.179814995669991E-2</v>
      </c>
      <c r="M234" s="9">
        <f t="shared" si="17"/>
        <v>6.3100516913097884E-2</v>
      </c>
      <c r="N234" s="9">
        <f t="shared" si="17"/>
        <v>5.9249284641610937E-2</v>
      </c>
      <c r="P234" s="9">
        <f t="shared" si="17"/>
        <v>0.89263455639548661</v>
      </c>
      <c r="Q234" s="9">
        <f t="shared" si="17"/>
        <v>6.5490429669514905E-2</v>
      </c>
      <c r="R234" s="9">
        <f t="shared" si="17"/>
        <v>1.3952355610990055</v>
      </c>
      <c r="S234" s="9">
        <f t="shared" si="17"/>
        <v>6.9761778054950249E-2</v>
      </c>
      <c r="T234" s="9">
        <f t="shared" si="17"/>
        <v>6.5815594020749282E-2</v>
      </c>
      <c r="U234" s="9">
        <f t="shared" si="17"/>
        <v>5.5466321520807979E-2</v>
      </c>
      <c r="W234" s="9">
        <f t="shared" si="17"/>
        <v>0.86941995075412914</v>
      </c>
      <c r="X234" s="9">
        <f t="shared" si="17"/>
        <v>6.3787230429503225E-2</v>
      </c>
      <c r="Y234" s="9">
        <f t="shared" si="17"/>
        <v>1.3596997025472095</v>
      </c>
      <c r="Z234" s="9">
        <f t="shared" si="17"/>
        <v>6.7984985127360467E-2</v>
      </c>
      <c r="AA234" s="9">
        <f t="shared" si="17"/>
        <v>6.5221924899687492E-2</v>
      </c>
      <c r="AB234" s="9">
        <f t="shared" si="17"/>
        <v>5.2526792215158366E-2</v>
      </c>
      <c r="AD234" s="9">
        <f t="shared" si="17"/>
        <v>0.86104643942433823</v>
      </c>
      <c r="AE234" s="9">
        <f t="shared" si="17"/>
        <v>6.3172886238029316E-2</v>
      </c>
      <c r="AF234" s="9">
        <f t="shared" si="17"/>
        <v>1.3469614930747691</v>
      </c>
      <c r="AG234" s="9">
        <f t="shared" si="17"/>
        <v>6.7348074653738391E-2</v>
      </c>
      <c r="AH234" s="9">
        <f t="shared" si="17"/>
        <v>6.5731499789401168E-2</v>
      </c>
      <c r="AI234" s="9">
        <f t="shared" si="17"/>
        <v>5.1696337951339141E-2</v>
      </c>
    </row>
    <row r="236" spans="1:35">
      <c r="A236" s="24" t="s">
        <v>226</v>
      </c>
    </row>
    <row r="237" spans="1:35" s="23" customFormat="1">
      <c r="A237" s="23" t="s">
        <v>219</v>
      </c>
      <c r="B237" s="23">
        <f t="shared" ref="B237:G237" si="18">AVERAGE(B2:B73)</f>
        <v>2.5784034461452214</v>
      </c>
      <c r="C237" s="23">
        <f t="shared" si="18"/>
        <v>0.18917119927697862</v>
      </c>
      <c r="D237" s="23">
        <f t="shared" si="18"/>
        <v>4.5138888888888893</v>
      </c>
      <c r="E237" s="23">
        <f t="shared" si="18"/>
        <v>0.22569444444444453</v>
      </c>
      <c r="F237" s="23">
        <f t="shared" si="18"/>
        <v>0.34206349206349218</v>
      </c>
      <c r="G237" s="23">
        <f t="shared" si="18"/>
        <v>0.54254298941798951</v>
      </c>
      <c r="I237" s="23">
        <f t="shared" ref="I237:N237" si="19">AVERAGE(I2:I73)</f>
        <v>3.056064607994879</v>
      </c>
      <c r="J237" s="23">
        <f t="shared" si="19"/>
        <v>0.22421603873770199</v>
      </c>
      <c r="K237" s="23">
        <f t="shared" si="19"/>
        <v>4.8472222222222223</v>
      </c>
      <c r="L237" s="23">
        <f t="shared" si="19"/>
        <v>0.24236111111111114</v>
      </c>
      <c r="M237" s="23">
        <f t="shared" si="19"/>
        <v>0.3587301587301589</v>
      </c>
      <c r="N237" s="23">
        <f t="shared" si="19"/>
        <v>0.62875330687830699</v>
      </c>
      <c r="P237" s="23">
        <f t="shared" ref="P237:U237" si="20">AVERAGE(P2:P73)</f>
        <v>4.02076358155945</v>
      </c>
      <c r="Q237" s="23">
        <f t="shared" si="20"/>
        <v>0.29499365968888103</v>
      </c>
      <c r="R237" s="23">
        <f t="shared" si="20"/>
        <v>6.3055555555555554</v>
      </c>
      <c r="S237" s="23">
        <f t="shared" si="20"/>
        <v>0.31527777777777782</v>
      </c>
      <c r="T237" s="23">
        <f t="shared" si="20"/>
        <v>0.49090608465608487</v>
      </c>
      <c r="U237" s="23">
        <f t="shared" si="20"/>
        <v>0.67908950617283959</v>
      </c>
      <c r="W237" s="23">
        <f t="shared" ref="W237:AB237" si="21">AVERAGE(W2:W73)</f>
        <v>4.5213723379025446</v>
      </c>
      <c r="X237" s="23">
        <f t="shared" si="21"/>
        <v>0.33172210843012045</v>
      </c>
      <c r="Y237" s="23">
        <f t="shared" si="21"/>
        <v>7.041666666666667</v>
      </c>
      <c r="Z237" s="23">
        <f t="shared" si="21"/>
        <v>0.35208333333333341</v>
      </c>
      <c r="AA237" s="23">
        <f t="shared" si="21"/>
        <v>0.52708333333333357</v>
      </c>
      <c r="AB237" s="23">
        <f t="shared" si="21"/>
        <v>0.67032627865961214</v>
      </c>
      <c r="AD237" s="23">
        <f t="shared" ref="AD237:AI237" si="22">AVERAGE(AD2:AD73)</f>
        <v>4.8308257414270601</v>
      </c>
      <c r="AE237" s="23">
        <f t="shared" si="22"/>
        <v>0.35442595314945413</v>
      </c>
      <c r="AF237" s="23">
        <f t="shared" si="22"/>
        <v>7.2361111111111107</v>
      </c>
      <c r="AG237" s="23">
        <f t="shared" si="22"/>
        <v>0.36180555555555577</v>
      </c>
      <c r="AH237" s="23">
        <f t="shared" si="22"/>
        <v>0.50162037037037044</v>
      </c>
      <c r="AI237" s="23">
        <f t="shared" si="22"/>
        <v>0.69611992945326284</v>
      </c>
    </row>
    <row r="238" spans="1:35" s="23" customFormat="1">
      <c r="A238" s="23" t="s">
        <v>220</v>
      </c>
      <c r="B238" s="23">
        <f t="shared" ref="B238:G238" si="23">STDEV(B2:B73)</f>
        <v>2.930150527621378</v>
      </c>
      <c r="C238" s="23">
        <f t="shared" si="23"/>
        <v>0.21497802843883934</v>
      </c>
      <c r="D238" s="23">
        <f t="shared" si="23"/>
        <v>4.5128706567932149</v>
      </c>
      <c r="E238" s="23">
        <f t="shared" si="23"/>
        <v>0.22564353283966071</v>
      </c>
      <c r="F238" s="23">
        <f t="shared" si="23"/>
        <v>0.28327823551657388</v>
      </c>
      <c r="G238" s="23">
        <f t="shared" si="23"/>
        <v>0.38353157290870138</v>
      </c>
      <c r="I238" s="23">
        <f t="shared" ref="I238:N238" si="24">STDEV(I2:I73)</f>
        <v>3.4060825055941955</v>
      </c>
      <c r="J238" s="23">
        <f t="shared" si="24"/>
        <v>0.24989600187778396</v>
      </c>
      <c r="K238" s="23">
        <f t="shared" si="24"/>
        <v>4.9863467736515128</v>
      </c>
      <c r="L238" s="23">
        <f t="shared" si="24"/>
        <v>0.24931733868257558</v>
      </c>
      <c r="M238" s="23">
        <f t="shared" si="24"/>
        <v>0.30802764847509456</v>
      </c>
      <c r="N238" s="23">
        <f t="shared" si="24"/>
        <v>0.41448695262206736</v>
      </c>
      <c r="P238" s="23">
        <f t="shared" ref="P238:U238" si="25">STDEV(P2:P73)</f>
        <v>3.97787717827942</v>
      </c>
      <c r="Q238" s="23">
        <f t="shared" si="25"/>
        <v>0.29184718842842394</v>
      </c>
      <c r="R238" s="23">
        <f t="shared" si="25"/>
        <v>5.9259251108502315</v>
      </c>
      <c r="S238" s="23">
        <f t="shared" si="25"/>
        <v>0.29629625554251154</v>
      </c>
      <c r="T238" s="23">
        <f t="shared" si="25"/>
        <v>0.37075152966665659</v>
      </c>
      <c r="U238" s="23">
        <f t="shared" si="25"/>
        <v>0.40682801755552428</v>
      </c>
      <c r="W238" s="23">
        <f t="shared" ref="W238:AB238" si="26">STDEV(W2:W73)</f>
        <v>3.8992670057732113</v>
      </c>
      <c r="X238" s="23">
        <f t="shared" si="26"/>
        <v>0.28607975097382343</v>
      </c>
      <c r="Y238" s="23">
        <f t="shared" si="26"/>
        <v>5.7370491016171545</v>
      </c>
      <c r="Z238" s="23">
        <f t="shared" si="26"/>
        <v>0.28685245508085766</v>
      </c>
      <c r="AA238" s="23">
        <f t="shared" si="26"/>
        <v>0.34764395358808314</v>
      </c>
      <c r="AB238" s="23">
        <f t="shared" si="26"/>
        <v>0.39740526726108777</v>
      </c>
      <c r="AD238" s="23">
        <f t="shared" ref="AD238:AI238" si="27">STDEV(AD2:AD73)</f>
        <v>4.1970173083262887</v>
      </c>
      <c r="AE238" s="23">
        <f t="shared" si="27"/>
        <v>0.3079249675954725</v>
      </c>
      <c r="AF238" s="23">
        <f t="shared" si="27"/>
        <v>6.1701075288083844</v>
      </c>
      <c r="AG238" s="23">
        <f t="shared" si="27"/>
        <v>0.30850537644041898</v>
      </c>
      <c r="AH238" s="23">
        <f t="shared" si="27"/>
        <v>0.34211621315537366</v>
      </c>
      <c r="AI238" s="23">
        <f t="shared" si="27"/>
        <v>0.39637447117583902</v>
      </c>
    </row>
    <row r="239" spans="1:35" s="23" customFormat="1">
      <c r="A239" s="23" t="s">
        <v>225</v>
      </c>
      <c r="B239" s="23">
        <f>CONFIDENCE(0.05,B238,72)</f>
        <v>0.67681780369178246</v>
      </c>
      <c r="C239" s="23">
        <f t="shared" ref="C239:AI239" si="28">CONFIDENCE(0.05,C238,72)</f>
        <v>4.9656478627423548E-2</v>
      </c>
      <c r="D239" s="23">
        <f t="shared" si="28"/>
        <v>1.0424007836741933</v>
      </c>
      <c r="E239" s="23">
        <f t="shared" si="28"/>
        <v>5.2120039183709652E-2</v>
      </c>
      <c r="F239" s="23">
        <f t="shared" si="28"/>
        <v>6.543273165957475E-2</v>
      </c>
      <c r="G239" s="23">
        <f t="shared" si="28"/>
        <v>8.8589645608836087E-2</v>
      </c>
      <c r="I239" s="23">
        <f t="shared" si="28"/>
        <v>0.78675046175892149</v>
      </c>
      <c r="J239" s="23">
        <f t="shared" si="28"/>
        <v>5.7721970782019183E-2</v>
      </c>
      <c r="K239" s="23">
        <f t="shared" si="28"/>
        <v>1.1517661771895515</v>
      </c>
      <c r="L239" s="23">
        <f t="shared" si="28"/>
        <v>5.7588308859477563E-2</v>
      </c>
      <c r="M239" s="23">
        <f t="shared" si="28"/>
        <v>7.1149449337845297E-2</v>
      </c>
      <c r="N239" s="23">
        <f t="shared" si="28"/>
        <v>9.5739842130327824E-2</v>
      </c>
      <c r="P239" s="23">
        <f t="shared" si="28"/>
        <v>0.91882586569512559</v>
      </c>
      <c r="Q239" s="23">
        <f t="shared" si="28"/>
        <v>6.7412022428108967E-2</v>
      </c>
      <c r="R239" s="23">
        <f t="shared" si="28"/>
        <v>1.3687937123228542</v>
      </c>
      <c r="S239" s="23">
        <f t="shared" si="28"/>
        <v>6.8439685616142693E-2</v>
      </c>
      <c r="T239" s="23">
        <f t="shared" si="28"/>
        <v>8.5637660474752075E-2</v>
      </c>
      <c r="U239" s="23">
        <f t="shared" si="28"/>
        <v>9.3970750897133165E-2</v>
      </c>
      <c r="W239" s="23">
        <f t="shared" si="28"/>
        <v>0.9006681759102686</v>
      </c>
      <c r="X239" s="23">
        <f t="shared" si="28"/>
        <v>6.6079836823937574E-2</v>
      </c>
      <c r="Y239" s="23">
        <f t="shared" si="28"/>
        <v>1.3251663817355166</v>
      </c>
      <c r="Z239" s="23">
        <f t="shared" si="28"/>
        <v>6.6258319086775805E-2</v>
      </c>
      <c r="AA239" s="23">
        <f t="shared" si="28"/>
        <v>8.0300180798294388E-2</v>
      </c>
      <c r="AB239" s="23">
        <f t="shared" si="28"/>
        <v>9.1794246618974576E-2</v>
      </c>
      <c r="AD239" s="23">
        <f t="shared" si="28"/>
        <v>0.96944372307853244</v>
      </c>
      <c r="AE239" s="23">
        <f t="shared" si="28"/>
        <v>7.1125731700552669E-2</v>
      </c>
      <c r="AF239" s="23">
        <f t="shared" si="28"/>
        <v>1.4251959368040468</v>
      </c>
      <c r="AG239" s="23">
        <f t="shared" si="28"/>
        <v>7.1259796840202283E-2</v>
      </c>
      <c r="AH239" s="23">
        <f t="shared" si="28"/>
        <v>7.9023361364010322E-2</v>
      </c>
      <c r="AI239" s="23">
        <f t="shared" si="28"/>
        <v>9.1556149246196081E-2</v>
      </c>
    </row>
    <row r="241" spans="1:35">
      <c r="A241" s="26" t="s">
        <v>227</v>
      </c>
    </row>
    <row r="242" spans="1:35" s="8" customFormat="1">
      <c r="A242" s="8" t="s">
        <v>219</v>
      </c>
      <c r="B242" s="8">
        <f t="shared" ref="B242:G242" si="29">AVERAGE(B193:B222)</f>
        <v>4.033336342310772</v>
      </c>
      <c r="C242" s="8">
        <f t="shared" si="29"/>
        <v>0.29591609261267598</v>
      </c>
      <c r="D242" s="8">
        <f t="shared" si="29"/>
        <v>3.8666666666666667</v>
      </c>
      <c r="E242" s="8">
        <f t="shared" si="29"/>
        <v>0.19333333333333325</v>
      </c>
      <c r="F242" s="8">
        <f t="shared" si="29"/>
        <v>0.75702380952380965</v>
      </c>
      <c r="G242" s="8">
        <f t="shared" si="29"/>
        <v>0.9</v>
      </c>
      <c r="I242" s="8">
        <f t="shared" ref="I242:N242" si="30">AVERAGE(I193:I222)</f>
        <v>4.1726152683822093</v>
      </c>
      <c r="J242" s="8">
        <f t="shared" si="30"/>
        <v>0.30613464918431482</v>
      </c>
      <c r="K242" s="8">
        <f t="shared" si="30"/>
        <v>4</v>
      </c>
      <c r="L242" s="8">
        <f t="shared" si="30"/>
        <v>0.1999999999999999</v>
      </c>
      <c r="M242" s="8">
        <f t="shared" si="30"/>
        <v>0.79035714285714298</v>
      </c>
      <c r="N242" s="8">
        <f t="shared" si="30"/>
        <v>0.91666666666666663</v>
      </c>
      <c r="P242" s="8">
        <f t="shared" ref="P242:U242" si="31">AVERAGE(P193:P222)</f>
        <v>4.1595222930250637</v>
      </c>
      <c r="Q242" s="8">
        <f t="shared" si="31"/>
        <v>0.30517404937821463</v>
      </c>
      <c r="R242" s="8">
        <f t="shared" si="31"/>
        <v>4</v>
      </c>
      <c r="S242" s="8">
        <f t="shared" si="31"/>
        <v>0.1999999999999999</v>
      </c>
      <c r="T242" s="8">
        <f t="shared" si="31"/>
        <v>0.79035714285714298</v>
      </c>
      <c r="U242" s="8">
        <f t="shared" si="31"/>
        <v>0.9111111111111112</v>
      </c>
      <c r="W242" s="8">
        <f t="shared" ref="W242:AB242" si="32">AVERAGE(W193:W222)</f>
        <v>4.3651683312856733</v>
      </c>
      <c r="X242" s="8">
        <f t="shared" si="32"/>
        <v>0.32026179980085645</v>
      </c>
      <c r="Y242" s="8">
        <f t="shared" si="32"/>
        <v>4.1333333333333337</v>
      </c>
      <c r="Z242" s="8">
        <f t="shared" si="32"/>
        <v>0.20666666666666658</v>
      </c>
      <c r="AA242" s="8">
        <f t="shared" si="32"/>
        <v>0.84657407407407403</v>
      </c>
      <c r="AB242" s="8">
        <f t="shared" si="32"/>
        <v>0.98333333333333328</v>
      </c>
      <c r="AD242" s="8">
        <f t="shared" ref="AD242:AI242" si="33">AVERAGE(AD193:AD222)</f>
        <v>4.4282613066428196</v>
      </c>
      <c r="AE242" s="8">
        <f t="shared" si="33"/>
        <v>0.32489077818362583</v>
      </c>
      <c r="AF242" s="8">
        <f t="shared" si="33"/>
        <v>4.2</v>
      </c>
      <c r="AG242" s="8">
        <f t="shared" si="33"/>
        <v>0.20999999999999991</v>
      </c>
      <c r="AH242" s="8">
        <f t="shared" si="33"/>
        <v>0.82657407407407402</v>
      </c>
      <c r="AI242" s="8">
        <f t="shared" si="33"/>
        <v>0.98333333333333328</v>
      </c>
    </row>
    <row r="243" spans="1:35" s="8" customFormat="1">
      <c r="A243" s="8" t="s">
        <v>220</v>
      </c>
      <c r="B243" s="8">
        <f t="shared" ref="B243:G243" si="34">STDEV(B193:B222)</f>
        <v>3.2479213885739537</v>
      </c>
      <c r="C243" s="8">
        <f t="shared" si="34"/>
        <v>0.23829210481100155</v>
      </c>
      <c r="D243" s="8">
        <f t="shared" si="34"/>
        <v>4.8971021222149638</v>
      </c>
      <c r="E243" s="8">
        <f t="shared" si="34"/>
        <v>0.24485510611074807</v>
      </c>
      <c r="F243" s="8">
        <f t="shared" si="34"/>
        <v>0.3712488447216637</v>
      </c>
      <c r="G243" s="8">
        <f t="shared" si="34"/>
        <v>0.30512857662936466</v>
      </c>
      <c r="I243" s="8">
        <f t="shared" ref="I243:N243" si="35">STDEV(I193:I222)</f>
        <v>3.1676361774926032</v>
      </c>
      <c r="J243" s="8">
        <f t="shared" si="35"/>
        <v>0.2324017738439178</v>
      </c>
      <c r="K243" s="8">
        <f t="shared" si="35"/>
        <v>4.8423419811150232</v>
      </c>
      <c r="L243" s="8">
        <f t="shared" si="35"/>
        <v>0.24211709905575102</v>
      </c>
      <c r="M243" s="8">
        <f t="shared" si="35"/>
        <v>0.34489201129143943</v>
      </c>
      <c r="N243" s="8">
        <f t="shared" si="35"/>
        <v>0.26533431525261625</v>
      </c>
      <c r="P243" s="8">
        <f t="shared" ref="P243:U243" si="36">STDEV(P193:P222)</f>
        <v>3.1726676572756323</v>
      </c>
      <c r="Q243" s="8">
        <f t="shared" si="36"/>
        <v>0.23277092129681798</v>
      </c>
      <c r="R243" s="8">
        <f t="shared" si="36"/>
        <v>4.8423419811150232</v>
      </c>
      <c r="S243" s="8">
        <f t="shared" si="36"/>
        <v>0.24211709905575102</v>
      </c>
      <c r="T243" s="8">
        <f t="shared" si="36"/>
        <v>0.34489201129143943</v>
      </c>
      <c r="U243" s="8">
        <f t="shared" si="36"/>
        <v>0.27589399559822231</v>
      </c>
      <c r="W243" s="8">
        <f t="shared" ref="W243:AB243" si="37">STDEV(W193:W222)</f>
        <v>2.9843918144857504</v>
      </c>
      <c r="X243" s="8">
        <f t="shared" si="37"/>
        <v>0.21895757993292356</v>
      </c>
      <c r="Y243" s="8">
        <f t="shared" si="37"/>
        <v>4.754187506880089</v>
      </c>
      <c r="Z243" s="8">
        <f t="shared" si="37"/>
        <v>0.2377093753440043</v>
      </c>
      <c r="AA243" s="8">
        <f t="shared" si="37"/>
        <v>0.28945170946138443</v>
      </c>
      <c r="AB243" s="8">
        <f t="shared" si="37"/>
        <v>9.1287092917527776E-2</v>
      </c>
      <c r="AD243" s="8">
        <f t="shared" ref="AD243:AI243" si="38">STDEV(AD193:AD222)</f>
        <v>2.974527016211324</v>
      </c>
      <c r="AE243" s="8">
        <f t="shared" si="38"/>
        <v>0.21823382363986227</v>
      </c>
      <c r="AF243" s="8">
        <f t="shared" si="38"/>
        <v>4.737233297014706</v>
      </c>
      <c r="AG243" s="8">
        <f t="shared" si="38"/>
        <v>0.23686166485073523</v>
      </c>
      <c r="AH243" s="8">
        <f t="shared" si="38"/>
        <v>0.29905456543294318</v>
      </c>
      <c r="AI243" s="8">
        <f t="shared" si="38"/>
        <v>9.1287092917527776E-2</v>
      </c>
    </row>
    <row r="244" spans="1:35" s="8" customFormat="1">
      <c r="A244" s="8" t="s">
        <v>225</v>
      </c>
      <c r="B244" s="8">
        <f>CONFIDENCE(0.05,B243,30)</f>
        <v>1.162232385538043</v>
      </c>
      <c r="C244" s="8">
        <f t="shared" ref="C244:AI244" si="39">CONFIDENCE(0.05,C243,30)</f>
        <v>8.5270167684375786E-2</v>
      </c>
      <c r="D244" s="8">
        <f t="shared" si="39"/>
        <v>1.7523732876503748</v>
      </c>
      <c r="E244" s="8">
        <f t="shared" si="39"/>
        <v>8.761866438251871E-2</v>
      </c>
      <c r="F244" s="8">
        <f t="shared" si="39"/>
        <v>0.13284725176755219</v>
      </c>
      <c r="G244" s="8">
        <f t="shared" si="39"/>
        <v>0.10918685247720221</v>
      </c>
      <c r="I244" s="8">
        <f t="shared" si="39"/>
        <v>1.1335032196392734</v>
      </c>
      <c r="J244" s="8">
        <f t="shared" si="39"/>
        <v>8.3162378550203378E-2</v>
      </c>
      <c r="K244" s="8">
        <f t="shared" si="39"/>
        <v>1.7327779828973471</v>
      </c>
      <c r="L244" s="8">
        <f t="shared" si="39"/>
        <v>8.6638899144867304E-2</v>
      </c>
      <c r="M244" s="8">
        <f t="shared" si="39"/>
        <v>0.123415753363495</v>
      </c>
      <c r="N244" s="8">
        <f t="shared" si="39"/>
        <v>9.4946920595436593E-2</v>
      </c>
      <c r="P244" s="8">
        <f t="shared" si="39"/>
        <v>1.1353036784716788</v>
      </c>
      <c r="Q244" s="8">
        <f t="shared" si="39"/>
        <v>8.3294473842382796E-2</v>
      </c>
      <c r="R244" s="8">
        <f t="shared" si="39"/>
        <v>1.7327779828973471</v>
      </c>
      <c r="S244" s="8">
        <f t="shared" si="39"/>
        <v>8.6638899144867304E-2</v>
      </c>
      <c r="T244" s="8">
        <f t="shared" si="39"/>
        <v>0.123415753363495</v>
      </c>
      <c r="U244" s="8">
        <f t="shared" si="39"/>
        <v>9.8725584242213282E-2</v>
      </c>
      <c r="W244" s="8">
        <f t="shared" si="39"/>
        <v>1.0679312714070648</v>
      </c>
      <c r="X244" s="8">
        <f t="shared" si="39"/>
        <v>7.8351523947693624E-2</v>
      </c>
      <c r="Y244" s="8">
        <f t="shared" si="39"/>
        <v>1.7012328890886252</v>
      </c>
      <c r="Z244" s="8">
        <f t="shared" si="39"/>
        <v>8.5061644454431207E-2</v>
      </c>
      <c r="AA244" s="8">
        <f t="shared" si="39"/>
        <v>0.10357706069144582</v>
      </c>
      <c r="AB244" s="8">
        <f t="shared" si="39"/>
        <v>3.2666066409000938E-2</v>
      </c>
      <c r="AD244" s="8">
        <f t="shared" si="39"/>
        <v>1.0644012635467539</v>
      </c>
      <c r="AE244" s="8">
        <f t="shared" si="39"/>
        <v>7.8092535843488894E-2</v>
      </c>
      <c r="AF244" s="8">
        <f t="shared" si="39"/>
        <v>1.6951660144881264</v>
      </c>
      <c r="AG244" s="8">
        <f t="shared" si="39"/>
        <v>8.4758300724406294E-2</v>
      </c>
      <c r="AH244" s="8">
        <f t="shared" si="39"/>
        <v>0.10701333542490027</v>
      </c>
      <c r="AI244" s="8">
        <f t="shared" si="39"/>
        <v>3.2666066409000938E-2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I244"/>
  <sheetViews>
    <sheetView workbookViewId="0">
      <selection activeCell="B234" sqref="B234"/>
    </sheetView>
  </sheetViews>
  <sheetFormatPr defaultRowHeight="15"/>
  <cols>
    <col min="1" max="1" width="33.140625" style="3" bestFit="1" customWidth="1"/>
    <col min="2" max="3" width="9.140625" style="3"/>
    <col min="4" max="6" width="12" style="3" bestFit="1" customWidth="1"/>
    <col min="7" max="7" width="21.7109375" style="3" bestFit="1" customWidth="1"/>
    <col min="8" max="12" width="9.140625" style="3"/>
    <col min="13" max="13" width="12" style="3" bestFit="1" customWidth="1"/>
    <col min="14" max="14" width="21.7109375" style="3" bestFit="1" customWidth="1"/>
    <col min="15" max="16384" width="9.140625" style="3"/>
  </cols>
  <sheetData>
    <row r="1" spans="1:35" s="2" customFormat="1" ht="15.75">
      <c r="A1" s="2" t="s">
        <v>222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I1" s="2" t="s">
        <v>1</v>
      </c>
      <c r="J1" s="2" t="s">
        <v>2</v>
      </c>
      <c r="K1" s="2" t="s">
        <v>3</v>
      </c>
      <c r="L1" s="2" t="s">
        <v>4</v>
      </c>
      <c r="M1" s="2" t="s">
        <v>5</v>
      </c>
      <c r="N1" s="2" t="s">
        <v>6</v>
      </c>
      <c r="P1" s="2" t="s">
        <v>1</v>
      </c>
      <c r="Q1" s="2" t="s">
        <v>2</v>
      </c>
      <c r="R1" s="2" t="s">
        <v>3</v>
      </c>
      <c r="S1" s="2" t="s">
        <v>4</v>
      </c>
      <c r="T1" s="2" t="s">
        <v>5</v>
      </c>
      <c r="U1" s="2" t="s">
        <v>6</v>
      </c>
      <c r="W1" s="2" t="s">
        <v>1</v>
      </c>
      <c r="X1" s="2" t="s">
        <v>2</v>
      </c>
      <c r="Y1" s="2" t="s">
        <v>3</v>
      </c>
      <c r="Z1" s="2" t="s">
        <v>4</v>
      </c>
      <c r="AA1" s="2" t="s">
        <v>5</v>
      </c>
      <c r="AB1" s="2" t="s">
        <v>6</v>
      </c>
      <c r="AD1" s="2" t="s">
        <v>1</v>
      </c>
      <c r="AE1" s="2" t="s">
        <v>2</v>
      </c>
      <c r="AF1" s="2" t="s">
        <v>3</v>
      </c>
      <c r="AG1" s="2" t="s">
        <v>4</v>
      </c>
      <c r="AH1" s="2" t="s">
        <v>5</v>
      </c>
      <c r="AI1" s="2" t="s">
        <v>6</v>
      </c>
    </row>
    <row r="2" spans="1:35">
      <c r="A2" s="3" t="s">
        <v>0</v>
      </c>
      <c r="B2" s="3">
        <v>4.543559338088345</v>
      </c>
      <c r="C2" s="3">
        <v>0.33334991475336351</v>
      </c>
      <c r="D2" s="3">
        <v>10</v>
      </c>
      <c r="E2" s="3">
        <v>0.5</v>
      </c>
      <c r="F2" s="3">
        <v>1</v>
      </c>
      <c r="G2" s="3">
        <v>1</v>
      </c>
      <c r="I2" s="3">
        <v>4.543559338088345</v>
      </c>
      <c r="J2" s="3">
        <v>0.33334991475336351</v>
      </c>
      <c r="K2" s="3">
        <v>10</v>
      </c>
      <c r="L2" s="3">
        <v>0.5</v>
      </c>
      <c r="M2" s="3">
        <v>1</v>
      </c>
      <c r="N2" s="3">
        <v>1</v>
      </c>
      <c r="P2" s="3">
        <v>5.8154648767857289</v>
      </c>
      <c r="Q2" s="3">
        <v>0.42666653534744892</v>
      </c>
      <c r="R2" s="3">
        <v>7</v>
      </c>
      <c r="S2" s="3">
        <v>0.35</v>
      </c>
      <c r="T2" s="3">
        <v>0.4</v>
      </c>
      <c r="U2" s="3">
        <v>1</v>
      </c>
      <c r="W2" s="3">
        <v>12.017616717241186</v>
      </c>
      <c r="X2" s="3">
        <v>0.88170335416296297</v>
      </c>
      <c r="Y2" s="3">
        <v>17</v>
      </c>
      <c r="Z2" s="3">
        <v>0.85</v>
      </c>
      <c r="AA2" s="3">
        <v>0.9</v>
      </c>
      <c r="AB2" s="3">
        <v>1</v>
      </c>
      <c r="AD2" s="3">
        <v>5.7364233203252768</v>
      </c>
      <c r="AE2" s="3">
        <v>0.42086744829972683</v>
      </c>
      <c r="AF2" s="3">
        <v>7</v>
      </c>
      <c r="AG2" s="3">
        <v>0.35</v>
      </c>
      <c r="AH2" s="3">
        <v>0.4</v>
      </c>
      <c r="AI2" s="3">
        <v>1</v>
      </c>
    </row>
    <row r="3" spans="1:35">
      <c r="A3" s="3" t="s">
        <v>8</v>
      </c>
      <c r="B3" s="3">
        <v>3.6828179506824634</v>
      </c>
      <c r="C3" s="3">
        <v>0.27019940944111981</v>
      </c>
      <c r="D3" s="3">
        <v>7</v>
      </c>
      <c r="E3" s="3">
        <v>0.35</v>
      </c>
      <c r="F3" s="3">
        <v>0.6</v>
      </c>
      <c r="G3" s="3">
        <v>1</v>
      </c>
      <c r="I3" s="3">
        <v>3.6828179506824634</v>
      </c>
      <c r="J3" s="3">
        <v>0.27019940944111981</v>
      </c>
      <c r="K3" s="3">
        <v>7</v>
      </c>
      <c r="L3" s="3">
        <v>0.35</v>
      </c>
      <c r="M3" s="3">
        <v>0.6</v>
      </c>
      <c r="N3" s="3">
        <v>1</v>
      </c>
      <c r="P3" s="3">
        <v>6.0533476824179973</v>
      </c>
      <c r="Q3" s="3">
        <v>0.44411941910623604</v>
      </c>
      <c r="R3" s="3">
        <v>6</v>
      </c>
      <c r="S3" s="3">
        <v>0.3</v>
      </c>
      <c r="T3" s="3">
        <v>0.3</v>
      </c>
      <c r="U3" s="3">
        <v>1</v>
      </c>
      <c r="W3" s="3">
        <v>8.4185660379967189</v>
      </c>
      <c r="X3" s="3">
        <v>0.61764974600122657</v>
      </c>
      <c r="Y3" s="3">
        <v>12</v>
      </c>
      <c r="Z3" s="3">
        <v>0.6</v>
      </c>
      <c r="AA3" s="3">
        <v>0.9</v>
      </c>
      <c r="AB3" s="3">
        <v>1</v>
      </c>
      <c r="AD3" s="3">
        <v>8.8665652975525884</v>
      </c>
      <c r="AE3" s="3">
        <v>0.65051836372359417</v>
      </c>
      <c r="AF3" s="3">
        <v>14</v>
      </c>
      <c r="AG3" s="3">
        <v>0.7</v>
      </c>
      <c r="AH3" s="3">
        <v>0.9</v>
      </c>
      <c r="AI3" s="3">
        <v>1</v>
      </c>
    </row>
    <row r="4" spans="1:35">
      <c r="A4" s="3" t="s">
        <v>11</v>
      </c>
      <c r="B4" s="3">
        <v>0.38685280723454163</v>
      </c>
      <c r="C4" s="3">
        <v>2.8382451007669965E-2</v>
      </c>
      <c r="D4" s="3">
        <v>1</v>
      </c>
      <c r="E4" s="3">
        <v>0.05</v>
      </c>
      <c r="F4" s="3">
        <v>0.1</v>
      </c>
      <c r="G4" s="3">
        <v>0.2</v>
      </c>
      <c r="I4" s="3">
        <v>0.38685280723454163</v>
      </c>
      <c r="J4" s="3">
        <v>2.8382451007669965E-2</v>
      </c>
      <c r="K4" s="3">
        <v>1</v>
      </c>
      <c r="L4" s="3">
        <v>0.05</v>
      </c>
      <c r="M4" s="3">
        <v>0.1</v>
      </c>
      <c r="N4" s="3">
        <v>0.2</v>
      </c>
      <c r="P4" s="3">
        <v>2.9270644656386353</v>
      </c>
      <c r="Q4" s="3">
        <v>0.21475161156556383</v>
      </c>
      <c r="R4" s="3">
        <v>7</v>
      </c>
      <c r="S4" s="3">
        <v>0.35</v>
      </c>
      <c r="T4" s="3">
        <v>0.7</v>
      </c>
      <c r="U4" s="3">
        <v>0.5</v>
      </c>
      <c r="W4" s="3">
        <v>4.5951002192089536</v>
      </c>
      <c r="X4" s="3">
        <v>0.3371313440358733</v>
      </c>
      <c r="Y4" s="3">
        <v>7</v>
      </c>
      <c r="Z4" s="3">
        <v>0.35</v>
      </c>
      <c r="AA4" s="3">
        <v>0.6</v>
      </c>
      <c r="AB4" s="3">
        <v>1</v>
      </c>
      <c r="AD4" s="3">
        <v>5.0741455032258891</v>
      </c>
      <c r="AE4" s="3">
        <v>0.37227773317871526</v>
      </c>
      <c r="AF4" s="3">
        <v>10</v>
      </c>
      <c r="AG4" s="3">
        <v>0.5</v>
      </c>
      <c r="AH4" s="3">
        <v>0.8</v>
      </c>
      <c r="AI4" s="3">
        <v>0.5</v>
      </c>
    </row>
    <row r="5" spans="1:35">
      <c r="A5" s="3" t="s">
        <v>12</v>
      </c>
      <c r="B5" s="3">
        <v>0.81546487678572865</v>
      </c>
      <c r="C5" s="3">
        <v>5.9828677680537685E-2</v>
      </c>
      <c r="D5" s="3">
        <v>2</v>
      </c>
      <c r="E5" s="3">
        <v>0.1</v>
      </c>
      <c r="F5" s="3">
        <v>0.2</v>
      </c>
      <c r="G5" s="3">
        <v>0.33333333333333331</v>
      </c>
      <c r="I5" s="3">
        <v>0.81546487678572865</v>
      </c>
      <c r="J5" s="3">
        <v>5.9828677680537685E-2</v>
      </c>
      <c r="K5" s="3">
        <v>2</v>
      </c>
      <c r="L5" s="3">
        <v>0.1</v>
      </c>
      <c r="M5" s="3">
        <v>0.2</v>
      </c>
      <c r="N5" s="3">
        <v>0.33333333333333331</v>
      </c>
      <c r="P5" s="3">
        <v>9.4813125074367193</v>
      </c>
      <c r="Q5" s="3">
        <v>0.69562087361971525</v>
      </c>
      <c r="R5" s="3">
        <v>13</v>
      </c>
      <c r="S5" s="3">
        <v>0.65</v>
      </c>
      <c r="T5" s="3">
        <v>0.8</v>
      </c>
      <c r="U5" s="3">
        <v>1</v>
      </c>
      <c r="W5" s="3">
        <v>4.191897688883885</v>
      </c>
      <c r="X5" s="3">
        <v>0.30754935354980811</v>
      </c>
      <c r="Y5" s="3">
        <v>8</v>
      </c>
      <c r="Z5" s="3">
        <v>0.4</v>
      </c>
      <c r="AA5" s="3">
        <v>0.6</v>
      </c>
      <c r="AB5" s="3">
        <v>1</v>
      </c>
      <c r="AD5" s="3">
        <v>4.777079734905965</v>
      </c>
      <c r="AE5" s="3">
        <v>0.35048273917138406</v>
      </c>
      <c r="AF5" s="3">
        <v>8</v>
      </c>
      <c r="AG5" s="3">
        <v>0.4</v>
      </c>
      <c r="AH5" s="3">
        <v>0.6</v>
      </c>
      <c r="AI5" s="3">
        <v>1</v>
      </c>
    </row>
    <row r="6" spans="1:35">
      <c r="A6" s="3" t="s">
        <v>13</v>
      </c>
      <c r="B6" s="3">
        <v>1.9463946303571862</v>
      </c>
      <c r="C6" s="3">
        <v>0.14280224727492194</v>
      </c>
      <c r="D6" s="3">
        <v>4</v>
      </c>
      <c r="E6" s="3">
        <v>0.2</v>
      </c>
      <c r="F6" s="3">
        <v>0.2</v>
      </c>
      <c r="G6" s="3">
        <v>0.14285714285714285</v>
      </c>
      <c r="I6" s="3">
        <v>1.9463946303571862</v>
      </c>
      <c r="J6" s="3">
        <v>0.14280224727492194</v>
      </c>
      <c r="K6" s="3">
        <v>4</v>
      </c>
      <c r="L6" s="3">
        <v>0.2</v>
      </c>
      <c r="M6" s="3">
        <v>0.2</v>
      </c>
      <c r="N6" s="3">
        <v>0.14285714285714285</v>
      </c>
      <c r="P6" s="3">
        <v>12.130678014265037</v>
      </c>
      <c r="Q6" s="3">
        <v>0.88999838696001732</v>
      </c>
      <c r="R6" s="3">
        <v>18</v>
      </c>
      <c r="S6" s="3">
        <v>0.9</v>
      </c>
      <c r="T6" s="3">
        <v>0.9</v>
      </c>
      <c r="U6" s="3">
        <v>1</v>
      </c>
      <c r="W6" s="3">
        <v>7.2378887535506635</v>
      </c>
      <c r="X6" s="3">
        <v>0.53102632087679114</v>
      </c>
      <c r="Y6" s="3">
        <v>14</v>
      </c>
      <c r="Z6" s="3">
        <v>0.7</v>
      </c>
      <c r="AA6" s="3">
        <v>0.7</v>
      </c>
      <c r="AB6" s="3">
        <v>0.25</v>
      </c>
      <c r="AD6" s="3">
        <v>6.4078054523956247</v>
      </c>
      <c r="AE6" s="3">
        <v>0.47012512490063274</v>
      </c>
      <c r="AF6" s="3">
        <v>10</v>
      </c>
      <c r="AG6" s="3">
        <v>0.5</v>
      </c>
      <c r="AH6" s="3">
        <v>0.5</v>
      </c>
      <c r="AI6" s="3">
        <v>0.5</v>
      </c>
    </row>
    <row r="7" spans="1:35">
      <c r="A7" s="3" t="s">
        <v>14</v>
      </c>
      <c r="B7" s="3">
        <v>1.0879137408453965</v>
      </c>
      <c r="C7" s="3">
        <v>7.9817589203624098E-2</v>
      </c>
      <c r="D7" s="3">
        <v>3</v>
      </c>
      <c r="E7" s="3">
        <v>0.15</v>
      </c>
      <c r="F7" s="3">
        <v>0.3</v>
      </c>
      <c r="G7" s="3">
        <v>0.25</v>
      </c>
      <c r="I7" s="3">
        <v>0.62239815965122114</v>
      </c>
      <c r="J7" s="3">
        <v>4.566384150045643E-2</v>
      </c>
      <c r="K7" s="3">
        <v>2</v>
      </c>
      <c r="L7" s="3">
        <v>0.1</v>
      </c>
      <c r="M7" s="3">
        <v>0.2</v>
      </c>
      <c r="N7" s="3">
        <v>0.14285714285714285</v>
      </c>
      <c r="P7" s="3">
        <v>3.279642067948914</v>
      </c>
      <c r="Q7" s="3">
        <v>0.24061937402413161</v>
      </c>
      <c r="R7" s="3">
        <v>4</v>
      </c>
      <c r="S7" s="3">
        <v>0.2</v>
      </c>
      <c r="T7" s="3">
        <v>0.6</v>
      </c>
      <c r="U7" s="3">
        <v>1</v>
      </c>
      <c r="W7" s="3">
        <v>5.7489964478223943</v>
      </c>
      <c r="X7" s="3">
        <v>0.42178990813076994</v>
      </c>
      <c r="Y7" s="3">
        <v>6</v>
      </c>
      <c r="Z7" s="3">
        <v>0.3</v>
      </c>
      <c r="AA7" s="3">
        <v>0.66666666666666663</v>
      </c>
      <c r="AB7" s="3">
        <v>1</v>
      </c>
      <c r="AD7" s="3">
        <v>5.7489964478223943</v>
      </c>
      <c r="AE7" s="3">
        <v>0.42178990813076994</v>
      </c>
      <c r="AF7" s="3">
        <v>6</v>
      </c>
      <c r="AG7" s="3">
        <v>0.3</v>
      </c>
      <c r="AH7" s="3">
        <v>0.66666666666666663</v>
      </c>
      <c r="AI7" s="3">
        <v>1</v>
      </c>
    </row>
    <row r="8" spans="1:35">
      <c r="A8" s="3" t="s">
        <v>15</v>
      </c>
      <c r="B8" s="3">
        <v>0.35620718710802218</v>
      </c>
      <c r="C8" s="3">
        <v>2.6134056280852691E-2</v>
      </c>
      <c r="D8" s="3">
        <v>1</v>
      </c>
      <c r="E8" s="3">
        <v>0.05</v>
      </c>
      <c r="F8" s="3">
        <v>0.1</v>
      </c>
      <c r="G8" s="3">
        <v>0.16666666666666666</v>
      </c>
      <c r="I8" s="3">
        <v>0.35620718710802218</v>
      </c>
      <c r="J8" s="3">
        <v>2.6134056280852691E-2</v>
      </c>
      <c r="K8" s="3">
        <v>1</v>
      </c>
      <c r="L8" s="3">
        <v>0.05</v>
      </c>
      <c r="M8" s="3">
        <v>0.1</v>
      </c>
      <c r="N8" s="3">
        <v>0.16666666666666666</v>
      </c>
      <c r="P8" s="3">
        <v>1</v>
      </c>
      <c r="Q8" s="3">
        <v>7.3367571533382248E-2</v>
      </c>
      <c r="R8" s="3">
        <v>1</v>
      </c>
      <c r="S8" s="3">
        <v>0.05</v>
      </c>
      <c r="T8" s="3">
        <v>1</v>
      </c>
      <c r="U8" s="3">
        <v>1</v>
      </c>
      <c r="W8" s="3">
        <v>1</v>
      </c>
      <c r="X8" s="3">
        <v>7.3367571533382248E-2</v>
      </c>
      <c r="Y8" s="3">
        <v>1</v>
      </c>
      <c r="Z8" s="3">
        <v>0.05</v>
      </c>
      <c r="AA8" s="3">
        <v>1</v>
      </c>
      <c r="AB8" s="3">
        <v>1</v>
      </c>
      <c r="AD8" s="3">
        <v>1</v>
      </c>
      <c r="AE8" s="3">
        <v>7.3367571533382248E-2</v>
      </c>
      <c r="AF8" s="3">
        <v>1</v>
      </c>
      <c r="AG8" s="3">
        <v>0.05</v>
      </c>
      <c r="AH8" s="3">
        <v>1</v>
      </c>
      <c r="AI8" s="3">
        <v>1</v>
      </c>
    </row>
    <row r="9" spans="1:35">
      <c r="A9" s="3" t="s">
        <v>16</v>
      </c>
      <c r="B9" s="3">
        <v>0.63092975357145742</v>
      </c>
      <c r="C9" s="3">
        <v>4.628978382769313E-2</v>
      </c>
      <c r="D9" s="3">
        <v>1</v>
      </c>
      <c r="E9" s="3">
        <v>0.05</v>
      </c>
      <c r="F9" s="3">
        <v>0.1</v>
      </c>
      <c r="G9" s="3">
        <v>0.5</v>
      </c>
      <c r="I9" s="3">
        <v>3</v>
      </c>
      <c r="J9" s="3">
        <v>0.22010271460014671</v>
      </c>
      <c r="K9" s="3">
        <v>2</v>
      </c>
      <c r="L9" s="3">
        <v>0.1</v>
      </c>
      <c r="M9" s="3">
        <v>0.1</v>
      </c>
      <c r="N9" s="3">
        <v>1</v>
      </c>
      <c r="P9" s="3">
        <v>6.5436519593556399</v>
      </c>
      <c r="Q9" s="3">
        <v>0.4800918532175818</v>
      </c>
      <c r="R9" s="3">
        <v>8</v>
      </c>
      <c r="S9" s="3">
        <v>0.4</v>
      </c>
      <c r="T9" s="3">
        <v>0.6</v>
      </c>
      <c r="U9" s="3">
        <v>1</v>
      </c>
      <c r="W9" s="3">
        <v>8.1786180687042158</v>
      </c>
      <c r="X9" s="3">
        <v>0.60004534619986905</v>
      </c>
      <c r="Y9" s="3">
        <v>13</v>
      </c>
      <c r="Z9" s="3">
        <v>0.65</v>
      </c>
      <c r="AA9" s="3">
        <v>1</v>
      </c>
      <c r="AB9" s="3">
        <v>1</v>
      </c>
      <c r="AD9" s="3">
        <v>7.6735647609327451</v>
      </c>
      <c r="AE9" s="3">
        <v>0.56299081151377439</v>
      </c>
      <c r="AF9" s="3">
        <v>10</v>
      </c>
      <c r="AG9" s="3">
        <v>0.5</v>
      </c>
      <c r="AH9" s="3">
        <v>0.7</v>
      </c>
      <c r="AI9" s="3">
        <v>1</v>
      </c>
    </row>
    <row r="10" spans="1:35">
      <c r="A10" s="3" t="s">
        <v>18</v>
      </c>
      <c r="B10" s="3">
        <v>4.543559338088345</v>
      </c>
      <c r="C10" s="3">
        <v>0.33334991475336351</v>
      </c>
      <c r="D10" s="3">
        <v>10</v>
      </c>
      <c r="E10" s="3">
        <v>0.5</v>
      </c>
      <c r="F10" s="3">
        <v>1</v>
      </c>
      <c r="G10" s="3">
        <v>1</v>
      </c>
      <c r="I10" s="3">
        <v>4.543559338088345</v>
      </c>
      <c r="J10" s="3">
        <v>0.33334991475336351</v>
      </c>
      <c r="K10" s="3">
        <v>10</v>
      </c>
      <c r="L10" s="3">
        <v>0.5</v>
      </c>
      <c r="M10" s="3">
        <v>1</v>
      </c>
      <c r="N10" s="3">
        <v>1</v>
      </c>
      <c r="P10" s="3">
        <v>4.543559338088345</v>
      </c>
      <c r="Q10" s="3">
        <v>0.33334991475336351</v>
      </c>
      <c r="R10" s="3">
        <v>10</v>
      </c>
      <c r="S10" s="3">
        <v>0.5</v>
      </c>
      <c r="T10" s="3">
        <v>1</v>
      </c>
      <c r="U10" s="3">
        <v>1</v>
      </c>
      <c r="W10" s="3">
        <v>4.0185351000498457</v>
      </c>
      <c r="X10" s="3">
        <v>0.29483016141231444</v>
      </c>
      <c r="Y10" s="3">
        <v>8</v>
      </c>
      <c r="Z10" s="3">
        <v>0.4</v>
      </c>
      <c r="AA10" s="3">
        <v>0.7</v>
      </c>
      <c r="AB10" s="3">
        <v>0.5</v>
      </c>
      <c r="AD10" s="3">
        <v>4.3175293653079345</v>
      </c>
      <c r="AE10" s="3">
        <v>0.31676664455670833</v>
      </c>
      <c r="AF10" s="3">
        <v>5</v>
      </c>
      <c r="AG10" s="3">
        <v>0.25</v>
      </c>
      <c r="AH10" s="3">
        <v>0.4</v>
      </c>
      <c r="AI10" s="3">
        <v>1</v>
      </c>
    </row>
    <row r="11" spans="1:35">
      <c r="A11" s="3" t="s">
        <v>20</v>
      </c>
      <c r="B11" s="3">
        <v>0</v>
      </c>
      <c r="C11" s="3">
        <v>0</v>
      </c>
      <c r="D11" s="3">
        <v>0</v>
      </c>
      <c r="E11" s="3">
        <v>0</v>
      </c>
      <c r="F11" s="3">
        <v>0</v>
      </c>
      <c r="G11" s="3">
        <v>0</v>
      </c>
      <c r="I11" s="3">
        <v>0</v>
      </c>
      <c r="J11" s="3">
        <v>0</v>
      </c>
      <c r="K11" s="3">
        <v>0</v>
      </c>
      <c r="L11" s="3">
        <v>0</v>
      </c>
      <c r="M11" s="3">
        <v>0</v>
      </c>
      <c r="N11" s="3">
        <v>0</v>
      </c>
      <c r="P11" s="3">
        <v>3.5435593380883454</v>
      </c>
      <c r="Q11" s="3">
        <v>0.25998234321998132</v>
      </c>
      <c r="R11" s="3">
        <v>9</v>
      </c>
      <c r="S11" s="3">
        <v>0.45</v>
      </c>
      <c r="T11" s="3">
        <v>0.9</v>
      </c>
      <c r="U11" s="3">
        <v>0.5</v>
      </c>
      <c r="W11" s="3">
        <v>7.125184490544612</v>
      </c>
      <c r="X11" s="3">
        <v>0.52275748279857748</v>
      </c>
      <c r="Y11" s="3">
        <v>10</v>
      </c>
      <c r="Z11" s="3">
        <v>0.5</v>
      </c>
      <c r="AA11" s="3">
        <v>0.7</v>
      </c>
      <c r="AB11" s="3">
        <v>1</v>
      </c>
      <c r="AD11" s="3">
        <v>7.7647317337779116</v>
      </c>
      <c r="AE11" s="3">
        <v>0.56967951091547409</v>
      </c>
      <c r="AF11" s="3">
        <v>11</v>
      </c>
      <c r="AG11" s="3">
        <v>0.55000000000000004</v>
      </c>
      <c r="AH11" s="3">
        <v>0.7</v>
      </c>
      <c r="AI11" s="3">
        <v>1</v>
      </c>
    </row>
    <row r="12" spans="1:35">
      <c r="A12" s="3" t="s">
        <v>23</v>
      </c>
      <c r="B12" s="3">
        <v>1.9498282057830432</v>
      </c>
      <c r="C12" s="3">
        <v>0.14305416036559376</v>
      </c>
      <c r="D12" s="3">
        <v>4</v>
      </c>
      <c r="E12" s="3">
        <v>0.2</v>
      </c>
      <c r="F12" s="3">
        <v>0.4</v>
      </c>
      <c r="G12" s="3">
        <v>1</v>
      </c>
      <c r="I12" s="3">
        <v>1.9498282057830432</v>
      </c>
      <c r="J12" s="3">
        <v>0.14305416036559376</v>
      </c>
      <c r="K12" s="3">
        <v>4</v>
      </c>
      <c r="L12" s="3">
        <v>0.2</v>
      </c>
      <c r="M12" s="3">
        <v>0.4</v>
      </c>
      <c r="N12" s="3">
        <v>1</v>
      </c>
      <c r="P12" s="3">
        <v>4.1665807709250613</v>
      </c>
      <c r="Q12" s="3">
        <v>0.30569191276045937</v>
      </c>
      <c r="R12" s="3">
        <v>7</v>
      </c>
      <c r="S12" s="3">
        <v>0.35</v>
      </c>
      <c r="T12" s="3">
        <v>0.6</v>
      </c>
      <c r="U12" s="3">
        <v>1</v>
      </c>
      <c r="W12" s="3">
        <v>8.9216649708762628</v>
      </c>
      <c r="X12" s="3">
        <v>0.65456089294763475</v>
      </c>
      <c r="Y12" s="3">
        <v>14</v>
      </c>
      <c r="Z12" s="3">
        <v>0.7</v>
      </c>
      <c r="AA12" s="3">
        <v>0.8</v>
      </c>
      <c r="AB12" s="3">
        <v>1</v>
      </c>
      <c r="AD12" s="3">
        <v>10.130678014265037</v>
      </c>
      <c r="AE12" s="3">
        <v>0.74326324389325282</v>
      </c>
      <c r="AF12" s="3">
        <v>17</v>
      </c>
      <c r="AG12" s="3">
        <v>0.85</v>
      </c>
      <c r="AH12" s="3">
        <v>0.9</v>
      </c>
      <c r="AI12" s="3">
        <v>1</v>
      </c>
    </row>
    <row r="13" spans="1:35">
      <c r="A13" s="3" t="s">
        <v>24</v>
      </c>
      <c r="B13" s="3">
        <v>7.7015845437461987</v>
      </c>
      <c r="C13" s="3">
        <v>0.56504655493369027</v>
      </c>
      <c r="D13" s="3">
        <v>9</v>
      </c>
      <c r="E13" s="3">
        <v>0.45</v>
      </c>
      <c r="F13" s="3">
        <v>0.5</v>
      </c>
      <c r="G13" s="3">
        <v>1</v>
      </c>
      <c r="I13" s="3">
        <v>7.7015845437461987</v>
      </c>
      <c r="J13" s="3">
        <v>0.56504655493369027</v>
      </c>
      <c r="K13" s="3">
        <v>9</v>
      </c>
      <c r="L13" s="3">
        <v>0.45</v>
      </c>
      <c r="M13" s="3">
        <v>0.5</v>
      </c>
      <c r="N13" s="3">
        <v>1</v>
      </c>
      <c r="P13" s="3">
        <v>4.9306765580733929</v>
      </c>
      <c r="Q13" s="3">
        <v>0.36175176508242057</v>
      </c>
      <c r="R13" s="3">
        <v>5</v>
      </c>
      <c r="S13" s="3">
        <v>0.25</v>
      </c>
      <c r="T13" s="3">
        <v>0.3</v>
      </c>
      <c r="U13" s="3">
        <v>1</v>
      </c>
      <c r="W13" s="3">
        <v>4.3696515569880479</v>
      </c>
      <c r="X13" s="3">
        <v>0.32059072318327569</v>
      </c>
      <c r="Y13" s="3">
        <v>5</v>
      </c>
      <c r="Z13" s="3">
        <v>0.25</v>
      </c>
      <c r="AA13" s="3">
        <v>0.3</v>
      </c>
      <c r="AB13" s="3">
        <v>1</v>
      </c>
      <c r="AD13" s="3">
        <v>1.8783543795926247</v>
      </c>
      <c r="AE13" s="3">
        <v>0.13781029930980371</v>
      </c>
      <c r="AF13" s="3">
        <v>4</v>
      </c>
      <c r="AG13" s="3">
        <v>0.2</v>
      </c>
      <c r="AH13" s="3">
        <v>0.3</v>
      </c>
      <c r="AI13" s="3">
        <v>0.5</v>
      </c>
    </row>
    <row r="14" spans="1:35">
      <c r="A14" s="3" t="s">
        <v>25</v>
      </c>
      <c r="B14" s="3">
        <v>2.8868528072345416</v>
      </c>
      <c r="C14" s="3">
        <v>0.21180137984112557</v>
      </c>
      <c r="D14" s="3">
        <v>5</v>
      </c>
      <c r="E14" s="3">
        <v>0.25</v>
      </c>
      <c r="F14" s="3">
        <v>0.3</v>
      </c>
      <c r="G14" s="3">
        <v>0.33333333333333331</v>
      </c>
      <c r="I14" s="3">
        <v>7.6292125810396492</v>
      </c>
      <c r="J14" s="3">
        <v>0.55973679978280622</v>
      </c>
      <c r="K14" s="3">
        <v>9</v>
      </c>
      <c r="L14" s="3">
        <v>0.45</v>
      </c>
      <c r="M14" s="3">
        <v>0.5</v>
      </c>
      <c r="N14" s="3">
        <v>1</v>
      </c>
      <c r="P14" s="3">
        <v>5.1309297535714578</v>
      </c>
      <c r="Q14" s="3">
        <v>0.37644385572791322</v>
      </c>
      <c r="R14" s="3">
        <v>5</v>
      </c>
      <c r="S14" s="3">
        <v>0.25</v>
      </c>
      <c r="T14" s="3">
        <v>0.3</v>
      </c>
      <c r="U14" s="3">
        <v>1</v>
      </c>
      <c r="W14" s="3">
        <v>6.2489964478223943</v>
      </c>
      <c r="X14" s="3">
        <v>0.45847369389746101</v>
      </c>
      <c r="Y14" s="3">
        <v>7</v>
      </c>
      <c r="Z14" s="3">
        <v>0.35</v>
      </c>
      <c r="AA14" s="3">
        <v>0.4</v>
      </c>
      <c r="AB14" s="3">
        <v>1</v>
      </c>
      <c r="AD14" s="3">
        <v>9.2194836971664653</v>
      </c>
      <c r="AE14" s="3">
        <v>0.676411129652712</v>
      </c>
      <c r="AF14" s="3">
        <v>12</v>
      </c>
      <c r="AG14" s="3">
        <v>0.6</v>
      </c>
      <c r="AH14" s="3">
        <v>0.7</v>
      </c>
      <c r="AI14" s="3">
        <v>1</v>
      </c>
    </row>
    <row r="15" spans="1:35">
      <c r="A15" s="3" t="s">
        <v>26</v>
      </c>
      <c r="B15" s="3">
        <v>3.5183234167626254</v>
      </c>
      <c r="C15" s="3">
        <v>0.25813084495690575</v>
      </c>
      <c r="D15" s="3">
        <v>8</v>
      </c>
      <c r="E15" s="3">
        <v>0.4</v>
      </c>
      <c r="F15" s="3">
        <v>0.6</v>
      </c>
      <c r="G15" s="3">
        <v>0.33333333333333331</v>
      </c>
      <c r="I15" s="3">
        <v>7.131699785178288</v>
      </c>
      <c r="J15" s="3">
        <v>0.52323549414367476</v>
      </c>
      <c r="K15" s="3">
        <v>14</v>
      </c>
      <c r="L15" s="3">
        <v>0.7</v>
      </c>
      <c r="M15" s="3">
        <v>1</v>
      </c>
      <c r="N15" s="3">
        <v>1</v>
      </c>
      <c r="P15" s="3">
        <v>6.2799191541435047</v>
      </c>
      <c r="Q15" s="3">
        <v>0.46074241776548086</v>
      </c>
      <c r="R15" s="3">
        <v>11</v>
      </c>
      <c r="S15" s="3">
        <v>0.55000000000000004</v>
      </c>
      <c r="T15" s="3">
        <v>0.8</v>
      </c>
      <c r="U15" s="3">
        <v>0.5</v>
      </c>
      <c r="W15" s="3">
        <v>8.4404775758471295</v>
      </c>
      <c r="X15" s="3">
        <v>0.61925734232187302</v>
      </c>
      <c r="Y15" s="3">
        <v>14</v>
      </c>
      <c r="Z15" s="3">
        <v>0.7</v>
      </c>
      <c r="AA15" s="3">
        <v>1</v>
      </c>
      <c r="AB15" s="3">
        <v>1</v>
      </c>
      <c r="AD15" s="3">
        <v>6.8054188452312596</v>
      </c>
      <c r="AE15" s="3">
        <v>0.49929705394213203</v>
      </c>
      <c r="AF15" s="3">
        <v>12</v>
      </c>
      <c r="AG15" s="3">
        <v>0.6</v>
      </c>
      <c r="AH15" s="3">
        <v>1</v>
      </c>
      <c r="AI15" s="3">
        <v>1</v>
      </c>
    </row>
    <row r="16" spans="1:35">
      <c r="A16" s="3" t="s">
        <v>27</v>
      </c>
      <c r="B16" s="3">
        <v>4.8927892607143724</v>
      </c>
      <c r="C16" s="3">
        <v>0.35897206608322613</v>
      </c>
      <c r="D16" s="3">
        <v>4</v>
      </c>
      <c r="E16" s="3">
        <v>0.2</v>
      </c>
      <c r="F16" s="3">
        <v>0.2857142857142857</v>
      </c>
      <c r="G16" s="3">
        <v>1</v>
      </c>
      <c r="I16" s="3">
        <v>4.5</v>
      </c>
      <c r="J16" s="3">
        <v>0.33015407190022006</v>
      </c>
      <c r="K16" s="3">
        <v>4</v>
      </c>
      <c r="L16" s="3">
        <v>0.2</v>
      </c>
      <c r="M16" s="3">
        <v>0.2857142857142857</v>
      </c>
      <c r="N16" s="3">
        <v>1</v>
      </c>
      <c r="P16" s="3">
        <v>4.8927892607143724</v>
      </c>
      <c r="Q16" s="3">
        <v>0.35897206608322613</v>
      </c>
      <c r="R16" s="3">
        <v>4</v>
      </c>
      <c r="S16" s="3">
        <v>0.2</v>
      </c>
      <c r="T16" s="3">
        <v>1</v>
      </c>
      <c r="U16" s="3">
        <v>1</v>
      </c>
      <c r="W16" s="3">
        <v>4.8927892607143724</v>
      </c>
      <c r="X16" s="3">
        <v>0.35897206608322613</v>
      </c>
      <c r="Y16" s="3">
        <v>4</v>
      </c>
      <c r="Z16" s="3">
        <v>0.2</v>
      </c>
      <c r="AA16" s="3">
        <v>1</v>
      </c>
      <c r="AB16" s="3">
        <v>1</v>
      </c>
      <c r="AD16" s="3">
        <v>4.8927892607143724</v>
      </c>
      <c r="AE16" s="3">
        <v>0.35897206608322613</v>
      </c>
      <c r="AF16" s="3">
        <v>4</v>
      </c>
      <c r="AG16" s="3">
        <v>0.2</v>
      </c>
      <c r="AH16" s="3">
        <v>0.5</v>
      </c>
      <c r="AI16" s="3">
        <v>1</v>
      </c>
    </row>
    <row r="17" spans="1:35">
      <c r="A17" s="3" t="s">
        <v>28</v>
      </c>
      <c r="B17" s="3">
        <v>1.678882481454721</v>
      </c>
      <c r="C17" s="3">
        <v>0.12317553055427152</v>
      </c>
      <c r="D17" s="3">
        <v>3</v>
      </c>
      <c r="E17" s="3">
        <v>0.15</v>
      </c>
      <c r="F17" s="3">
        <v>0.2</v>
      </c>
      <c r="G17" s="3">
        <v>0.25</v>
      </c>
      <c r="I17" s="3">
        <v>5.1309297535714578</v>
      </c>
      <c r="J17" s="3">
        <v>0.37644385572791322</v>
      </c>
      <c r="K17" s="3">
        <v>6</v>
      </c>
      <c r="L17" s="3">
        <v>0.3</v>
      </c>
      <c r="M17" s="3">
        <v>0.4</v>
      </c>
      <c r="N17" s="3">
        <v>1</v>
      </c>
      <c r="P17" s="3">
        <v>4.2914881752750826</v>
      </c>
      <c r="Q17" s="3">
        <v>0.31485606568415864</v>
      </c>
      <c r="R17" s="3">
        <v>6</v>
      </c>
      <c r="S17" s="3">
        <v>0.3</v>
      </c>
      <c r="T17" s="3">
        <v>0.4</v>
      </c>
      <c r="U17" s="3">
        <v>1</v>
      </c>
      <c r="W17" s="3">
        <v>4.1995513148955244</v>
      </c>
      <c r="X17" s="3">
        <v>0.30811088150370686</v>
      </c>
      <c r="Y17" s="3">
        <v>6</v>
      </c>
      <c r="Z17" s="3">
        <v>0.3</v>
      </c>
      <c r="AA17" s="3">
        <v>0.4</v>
      </c>
      <c r="AB17" s="3">
        <v>1</v>
      </c>
      <c r="AD17" s="3">
        <v>5.8234658187877653</v>
      </c>
      <c r="AE17" s="3">
        <v>0.42725354503211777</v>
      </c>
      <c r="AF17" s="3">
        <v>6</v>
      </c>
      <c r="AG17" s="3">
        <v>0.3</v>
      </c>
      <c r="AH17" s="3">
        <v>0.4</v>
      </c>
      <c r="AI17" s="3">
        <v>1</v>
      </c>
    </row>
    <row r="18" spans="1:35">
      <c r="A18" s="3" t="s">
        <v>29</v>
      </c>
      <c r="B18" s="3">
        <v>13.630678014265039</v>
      </c>
      <c r="C18" s="3">
        <v>1.0000497442600909</v>
      </c>
      <c r="D18" s="3">
        <v>20</v>
      </c>
      <c r="E18" s="3">
        <v>1</v>
      </c>
      <c r="F18" s="3">
        <v>1</v>
      </c>
      <c r="G18" s="3">
        <v>1</v>
      </c>
      <c r="I18" s="3">
        <v>13.630678014265039</v>
      </c>
      <c r="J18" s="3">
        <v>1.0000497442600909</v>
      </c>
      <c r="K18" s="3">
        <v>20</v>
      </c>
      <c r="L18" s="3">
        <v>1</v>
      </c>
      <c r="M18" s="3">
        <v>1</v>
      </c>
      <c r="N18" s="3">
        <v>1</v>
      </c>
      <c r="P18" s="3">
        <v>13.630678014265039</v>
      </c>
      <c r="Q18" s="3">
        <v>1.0000497442600909</v>
      </c>
      <c r="R18" s="3">
        <v>20</v>
      </c>
      <c r="S18" s="3">
        <v>1</v>
      </c>
      <c r="T18" s="3">
        <v>1</v>
      </c>
      <c r="U18" s="3">
        <v>1</v>
      </c>
      <c r="W18" s="3">
        <v>6.9676042876050568</v>
      </c>
      <c r="X18" s="3">
        <v>0.51119620598716486</v>
      </c>
      <c r="Y18" s="3">
        <v>12</v>
      </c>
      <c r="Z18" s="3">
        <v>0.6</v>
      </c>
      <c r="AA18" s="3">
        <v>0.6</v>
      </c>
      <c r="AB18" s="3">
        <v>0.33333333333333331</v>
      </c>
      <c r="AD18" s="3">
        <v>10.838648340044859</v>
      </c>
      <c r="AE18" s="3">
        <v>0.79520530741341588</v>
      </c>
      <c r="AF18" s="3">
        <v>16</v>
      </c>
      <c r="AG18" s="3">
        <v>0.8</v>
      </c>
      <c r="AH18" s="3">
        <v>0.8</v>
      </c>
      <c r="AI18" s="3">
        <v>1</v>
      </c>
    </row>
    <row r="19" spans="1:35">
      <c r="A19" s="3" t="s">
        <v>31</v>
      </c>
      <c r="B19" s="3">
        <v>0</v>
      </c>
      <c r="C19" s="3">
        <v>0</v>
      </c>
      <c r="D19" s="3">
        <v>0</v>
      </c>
      <c r="E19" s="3">
        <v>0</v>
      </c>
      <c r="F19" s="3">
        <v>0</v>
      </c>
      <c r="G19" s="3">
        <v>0</v>
      </c>
      <c r="I19" s="3">
        <v>2.5321248206604516</v>
      </c>
      <c r="J19" s="3">
        <v>0.18577584891125837</v>
      </c>
      <c r="K19" s="3">
        <v>5</v>
      </c>
      <c r="L19" s="3">
        <v>0.25</v>
      </c>
      <c r="M19" s="3">
        <v>0.5</v>
      </c>
      <c r="N19" s="3">
        <v>1</v>
      </c>
      <c r="P19" s="3">
        <v>2.9178134987528725</v>
      </c>
      <c r="Q19" s="3">
        <v>0.21407289059081969</v>
      </c>
      <c r="R19" s="3">
        <v>5</v>
      </c>
      <c r="S19" s="3">
        <v>0.25</v>
      </c>
      <c r="T19" s="3">
        <v>0.5</v>
      </c>
      <c r="U19" s="3">
        <v>1</v>
      </c>
      <c r="W19" s="3">
        <v>4.9776075471929619</v>
      </c>
      <c r="X19" s="3">
        <v>0.36519497778378296</v>
      </c>
      <c r="Y19" s="3">
        <v>10</v>
      </c>
      <c r="Z19" s="3">
        <v>0.5</v>
      </c>
      <c r="AA19" s="3">
        <v>0.8</v>
      </c>
      <c r="AB19" s="3">
        <v>1</v>
      </c>
      <c r="AD19" s="3">
        <v>5.1051110136631221</v>
      </c>
      <c r="AE19" s="3">
        <v>0.37454959748078664</v>
      </c>
      <c r="AF19" s="3">
        <v>10</v>
      </c>
      <c r="AG19" s="3">
        <v>0.5</v>
      </c>
      <c r="AH19" s="3">
        <v>0.8</v>
      </c>
      <c r="AI19" s="3">
        <v>1</v>
      </c>
    </row>
    <row r="20" spans="1:35">
      <c r="A20" s="3" t="s">
        <v>33</v>
      </c>
      <c r="B20" s="3">
        <v>2.6605584217036249</v>
      </c>
      <c r="C20" s="3">
        <v>0.19519871032308325</v>
      </c>
      <c r="D20" s="3">
        <v>4</v>
      </c>
      <c r="E20" s="3">
        <v>0.2</v>
      </c>
      <c r="F20" s="3">
        <v>0.2</v>
      </c>
      <c r="G20" s="3">
        <v>0.33333333333333331</v>
      </c>
      <c r="I20" s="3">
        <v>2.6605584217036249</v>
      </c>
      <c r="J20" s="3">
        <v>0.19519871032308325</v>
      </c>
      <c r="K20" s="3">
        <v>4</v>
      </c>
      <c r="L20" s="3">
        <v>0.2</v>
      </c>
      <c r="M20" s="3">
        <v>0.2</v>
      </c>
      <c r="N20" s="3">
        <v>0.33333333333333331</v>
      </c>
      <c r="P20" s="3">
        <v>4.8927892607143724</v>
      </c>
      <c r="Q20" s="3">
        <v>0.35897206608322613</v>
      </c>
      <c r="R20" s="3">
        <v>4</v>
      </c>
      <c r="S20" s="3">
        <v>0.2</v>
      </c>
      <c r="T20" s="3">
        <v>0.66666666666666663</v>
      </c>
      <c r="U20" s="3">
        <v>1</v>
      </c>
      <c r="W20" s="3">
        <v>4.8927892607143724</v>
      </c>
      <c r="X20" s="3">
        <v>0.35897206608322613</v>
      </c>
      <c r="Y20" s="3">
        <v>4</v>
      </c>
      <c r="Z20" s="3">
        <v>0.2</v>
      </c>
      <c r="AA20" s="3">
        <v>0.66666666666666663</v>
      </c>
      <c r="AB20" s="3">
        <v>1</v>
      </c>
      <c r="AD20" s="3">
        <v>4.5</v>
      </c>
      <c r="AE20" s="3">
        <v>0.33015407190022006</v>
      </c>
      <c r="AF20" s="3">
        <v>4</v>
      </c>
      <c r="AG20" s="3">
        <v>0.2</v>
      </c>
      <c r="AH20" s="3">
        <v>0.5</v>
      </c>
      <c r="AI20" s="3">
        <v>1</v>
      </c>
    </row>
    <row r="21" spans="1:35">
      <c r="A21" s="3" t="s">
        <v>34</v>
      </c>
      <c r="B21" s="3">
        <v>2.6056963016513954</v>
      </c>
      <c r="C21" s="3">
        <v>0.1911736098056783</v>
      </c>
      <c r="D21" s="3">
        <v>6</v>
      </c>
      <c r="E21" s="3">
        <v>0.3</v>
      </c>
      <c r="F21" s="3">
        <v>0.6</v>
      </c>
      <c r="G21" s="3">
        <v>0.5</v>
      </c>
      <c r="I21" s="3">
        <v>2.5616063116448502</v>
      </c>
      <c r="J21" s="3">
        <v>0.187938834309967</v>
      </c>
      <c r="K21" s="3">
        <v>4</v>
      </c>
      <c r="L21" s="3">
        <v>0.2</v>
      </c>
      <c r="M21" s="3">
        <v>0.4</v>
      </c>
      <c r="N21" s="3">
        <v>1</v>
      </c>
      <c r="P21" s="3">
        <v>4.543559338088345</v>
      </c>
      <c r="Q21" s="3">
        <v>0.33334991475336351</v>
      </c>
      <c r="R21" s="3">
        <v>10</v>
      </c>
      <c r="S21" s="3">
        <v>0.5</v>
      </c>
      <c r="T21" s="3">
        <v>1</v>
      </c>
      <c r="U21" s="3">
        <v>1</v>
      </c>
      <c r="W21" s="3">
        <v>6.4974545965211661</v>
      </c>
      <c r="X21" s="3">
        <v>0.47670246489516988</v>
      </c>
      <c r="Y21" s="3">
        <v>13</v>
      </c>
      <c r="Z21" s="3">
        <v>0.65</v>
      </c>
      <c r="AA21" s="3">
        <v>1</v>
      </c>
      <c r="AB21" s="3">
        <v>1</v>
      </c>
      <c r="AD21" s="3">
        <v>9.7337597765062522</v>
      </c>
      <c r="AE21" s="3">
        <v>0.71414231669158124</v>
      </c>
      <c r="AF21" s="3">
        <v>16</v>
      </c>
      <c r="AG21" s="3">
        <v>0.8</v>
      </c>
      <c r="AH21" s="3">
        <v>1</v>
      </c>
      <c r="AI21" s="3">
        <v>1</v>
      </c>
    </row>
    <row r="22" spans="1:35">
      <c r="A22" s="3" t="s">
        <v>35</v>
      </c>
      <c r="B22" s="3">
        <v>0.61649487244970991</v>
      </c>
      <c r="C22" s="3">
        <v>4.5230731654417454E-2</v>
      </c>
      <c r="D22" s="3">
        <v>2</v>
      </c>
      <c r="E22" s="3">
        <v>0.1</v>
      </c>
      <c r="F22" s="3">
        <v>0.2</v>
      </c>
      <c r="G22" s="3">
        <v>0.125</v>
      </c>
      <c r="I22" s="3">
        <v>0.61649487244970991</v>
      </c>
      <c r="J22" s="3">
        <v>4.5230731654417454E-2</v>
      </c>
      <c r="K22" s="3">
        <v>2</v>
      </c>
      <c r="L22" s="3">
        <v>0.1</v>
      </c>
      <c r="M22" s="3">
        <v>0.2</v>
      </c>
      <c r="N22" s="3">
        <v>0.125</v>
      </c>
      <c r="P22" s="3">
        <v>6.9388662211227565</v>
      </c>
      <c r="Q22" s="3">
        <v>0.50908776383879351</v>
      </c>
      <c r="R22" s="3">
        <v>10</v>
      </c>
      <c r="S22" s="3">
        <v>0.5</v>
      </c>
      <c r="T22" s="3">
        <v>0.6</v>
      </c>
      <c r="U22" s="3">
        <v>1</v>
      </c>
      <c r="W22" s="3">
        <v>10.913998917962244</v>
      </c>
      <c r="X22" s="3">
        <v>0.80073359632885133</v>
      </c>
      <c r="Y22" s="3">
        <v>14</v>
      </c>
      <c r="Z22" s="3">
        <v>0.7</v>
      </c>
      <c r="AA22" s="3">
        <v>0.7</v>
      </c>
      <c r="AB22" s="3">
        <v>1</v>
      </c>
      <c r="AD22" s="3">
        <v>10.913998917962244</v>
      </c>
      <c r="AE22" s="3">
        <v>0.80073359632885133</v>
      </c>
      <c r="AF22" s="3">
        <v>14</v>
      </c>
      <c r="AG22" s="3">
        <v>0.7</v>
      </c>
      <c r="AH22" s="3">
        <v>0.7</v>
      </c>
      <c r="AI22" s="3">
        <v>1</v>
      </c>
    </row>
    <row r="23" spans="1:35">
      <c r="A23" s="3" t="s">
        <v>37</v>
      </c>
      <c r="B23" s="3">
        <v>7.268634283269038</v>
      </c>
      <c r="C23" s="3">
        <v>0.53328204572773574</v>
      </c>
      <c r="D23" s="3">
        <v>12</v>
      </c>
      <c r="E23" s="3">
        <v>0.6</v>
      </c>
      <c r="F23" s="3">
        <v>0.7</v>
      </c>
      <c r="G23" s="3">
        <v>1</v>
      </c>
      <c r="I23" s="3">
        <v>3.570857278530613</v>
      </c>
      <c r="J23" s="3">
        <v>0.26198512681809338</v>
      </c>
      <c r="K23" s="3">
        <v>7</v>
      </c>
      <c r="L23" s="3">
        <v>0.35</v>
      </c>
      <c r="M23" s="3">
        <v>0.7</v>
      </c>
      <c r="N23" s="3">
        <v>1</v>
      </c>
      <c r="P23" s="3">
        <v>4.0435593380883459</v>
      </c>
      <c r="Q23" s="3">
        <v>0.29666612898667244</v>
      </c>
      <c r="R23" s="3">
        <v>9</v>
      </c>
      <c r="S23" s="3">
        <v>0.45</v>
      </c>
      <c r="T23" s="3">
        <v>0.9</v>
      </c>
      <c r="U23" s="3">
        <v>1</v>
      </c>
      <c r="W23" s="3">
        <v>4.543559338088345</v>
      </c>
      <c r="X23" s="3">
        <v>0.33334991475336351</v>
      </c>
      <c r="Y23" s="3">
        <v>10</v>
      </c>
      <c r="Z23" s="3">
        <v>0.5</v>
      </c>
      <c r="AA23" s="3">
        <v>1</v>
      </c>
      <c r="AB23" s="3">
        <v>1</v>
      </c>
      <c r="AD23" s="3">
        <v>4.543559338088345</v>
      </c>
      <c r="AE23" s="3">
        <v>0.33334991475336351</v>
      </c>
      <c r="AF23" s="3">
        <v>10</v>
      </c>
      <c r="AG23" s="3">
        <v>0.5</v>
      </c>
      <c r="AH23" s="3">
        <v>1</v>
      </c>
      <c r="AI23" s="3">
        <v>1</v>
      </c>
    </row>
    <row r="24" spans="1:35">
      <c r="A24" s="3" t="s">
        <v>38</v>
      </c>
      <c r="B24" s="3">
        <v>0</v>
      </c>
      <c r="C24" s="3">
        <v>0</v>
      </c>
      <c r="D24" s="3">
        <v>0</v>
      </c>
      <c r="E24" s="3">
        <v>0</v>
      </c>
      <c r="F24" s="3">
        <v>0</v>
      </c>
      <c r="G24" s="3">
        <v>0</v>
      </c>
      <c r="I24" s="3">
        <v>0</v>
      </c>
      <c r="J24" s="3">
        <v>0</v>
      </c>
      <c r="K24" s="3">
        <v>0</v>
      </c>
      <c r="L24" s="3">
        <v>0</v>
      </c>
      <c r="M24" s="3">
        <v>0</v>
      </c>
      <c r="N24" s="3">
        <v>0</v>
      </c>
      <c r="P24" s="3">
        <v>0.64527201342591001</v>
      </c>
      <c r="Q24" s="3">
        <v>4.7342040603515038E-2</v>
      </c>
      <c r="R24" s="3">
        <v>2</v>
      </c>
      <c r="S24" s="3">
        <v>0.1</v>
      </c>
      <c r="T24" s="3">
        <v>0.2</v>
      </c>
      <c r="U24" s="3">
        <v>0.16666666666666666</v>
      </c>
      <c r="W24" s="3">
        <v>6.3927892607143724</v>
      </c>
      <c r="X24" s="3">
        <v>0.4690234233832995</v>
      </c>
      <c r="Y24" s="3">
        <v>6</v>
      </c>
      <c r="Z24" s="3">
        <v>0.3</v>
      </c>
      <c r="AA24" s="3">
        <v>0.3</v>
      </c>
      <c r="AB24" s="3">
        <v>1</v>
      </c>
      <c r="AD24" s="3">
        <v>6.3927892607143724</v>
      </c>
      <c r="AE24" s="3">
        <v>0.4690234233832995</v>
      </c>
      <c r="AF24" s="3">
        <v>6</v>
      </c>
      <c r="AG24" s="3">
        <v>0.3</v>
      </c>
      <c r="AH24" s="3">
        <v>0.3</v>
      </c>
      <c r="AI24" s="3">
        <v>1</v>
      </c>
    </row>
    <row r="25" spans="1:35">
      <c r="A25" s="3" t="s">
        <v>39</v>
      </c>
      <c r="B25" s="3">
        <v>1.4306765580733931</v>
      </c>
      <c r="C25" s="3">
        <v>0.10496526471558276</v>
      </c>
      <c r="D25" s="3">
        <v>2</v>
      </c>
      <c r="E25" s="3">
        <v>0.1</v>
      </c>
      <c r="F25" s="3">
        <v>0.2</v>
      </c>
      <c r="G25" s="3">
        <v>1</v>
      </c>
      <c r="I25" s="3">
        <v>0</v>
      </c>
      <c r="J25" s="3">
        <v>0</v>
      </c>
      <c r="K25" s="3">
        <v>0</v>
      </c>
      <c r="L25" s="3">
        <v>0</v>
      </c>
      <c r="M25" s="3">
        <v>0</v>
      </c>
      <c r="N25" s="3">
        <v>0</v>
      </c>
      <c r="P25" s="3">
        <v>1.9871369406794794</v>
      </c>
      <c r="Q25" s="3">
        <v>0.14579141164192805</v>
      </c>
      <c r="R25" s="3">
        <v>3</v>
      </c>
      <c r="S25" s="3">
        <v>0.15</v>
      </c>
      <c r="T25" s="3">
        <v>0.3</v>
      </c>
      <c r="U25" s="3">
        <v>1</v>
      </c>
      <c r="W25" s="3">
        <v>1.3333333333333333</v>
      </c>
      <c r="X25" s="3">
        <v>9.7823428711176316E-2</v>
      </c>
      <c r="Y25" s="3">
        <v>2</v>
      </c>
      <c r="Z25" s="3">
        <v>0.1</v>
      </c>
      <c r="AA25" s="3">
        <v>0.2</v>
      </c>
      <c r="AB25" s="3">
        <v>1</v>
      </c>
      <c r="AD25" s="3">
        <v>0.80102999566398114</v>
      </c>
      <c r="AE25" s="3">
        <v>5.8769625507262002E-2</v>
      </c>
      <c r="AF25" s="3">
        <v>2</v>
      </c>
      <c r="AG25" s="3">
        <v>0.1</v>
      </c>
      <c r="AH25" s="3">
        <v>0.2</v>
      </c>
      <c r="AI25" s="3">
        <v>0.33333333333333331</v>
      </c>
    </row>
    <row r="26" spans="1:35">
      <c r="A26" s="3" t="s">
        <v>40</v>
      </c>
      <c r="B26" s="3">
        <v>1.5</v>
      </c>
      <c r="C26" s="3">
        <v>0.11005135730007336</v>
      </c>
      <c r="D26" s="3">
        <v>2</v>
      </c>
      <c r="E26" s="3">
        <v>0.1</v>
      </c>
      <c r="F26" s="3">
        <v>0.1</v>
      </c>
      <c r="G26" s="3">
        <v>0.33333333333333331</v>
      </c>
      <c r="I26" s="3">
        <v>6.6848189349345519</v>
      </c>
      <c r="J26" s="3">
        <v>0.49044893139651879</v>
      </c>
      <c r="K26" s="3">
        <v>7</v>
      </c>
      <c r="L26" s="3">
        <v>0.35</v>
      </c>
      <c r="M26" s="3">
        <v>0.4</v>
      </c>
      <c r="N26" s="3">
        <v>1</v>
      </c>
      <c r="P26" s="3">
        <v>11.964011347598371</v>
      </c>
      <c r="Q26" s="3">
        <v>0.87777045837112033</v>
      </c>
      <c r="R26" s="3">
        <v>18</v>
      </c>
      <c r="S26" s="3">
        <v>0.9</v>
      </c>
      <c r="T26" s="3">
        <v>1</v>
      </c>
      <c r="U26" s="3">
        <v>1</v>
      </c>
      <c r="W26" s="3">
        <v>11.147979174103387</v>
      </c>
      <c r="X26" s="3">
        <v>0.81790015950868578</v>
      </c>
      <c r="Y26" s="3">
        <v>15</v>
      </c>
      <c r="Z26" s="3">
        <v>0.75</v>
      </c>
      <c r="AA26" s="3">
        <v>0.8</v>
      </c>
      <c r="AB26" s="3">
        <v>1</v>
      </c>
      <c r="AD26" s="3">
        <v>11.763483535311373</v>
      </c>
      <c r="AE26" s="3">
        <v>0.86305821975872132</v>
      </c>
      <c r="AF26" s="3">
        <v>17</v>
      </c>
      <c r="AG26" s="3">
        <v>0.85</v>
      </c>
      <c r="AH26" s="3">
        <v>0.9</v>
      </c>
      <c r="AI26" s="3">
        <v>1</v>
      </c>
    </row>
    <row r="27" spans="1:35">
      <c r="A27" s="3" t="s">
        <v>41</v>
      </c>
      <c r="B27" s="3">
        <v>2.4628013787338445</v>
      </c>
      <c r="C27" s="3">
        <v>0.18068975632676776</v>
      </c>
      <c r="D27" s="3">
        <v>5</v>
      </c>
      <c r="E27" s="3">
        <v>0.25</v>
      </c>
      <c r="F27" s="3">
        <v>0.5</v>
      </c>
      <c r="G27" s="3">
        <v>1</v>
      </c>
      <c r="I27" s="3">
        <v>2.4628013787338445</v>
      </c>
      <c r="J27" s="3">
        <v>0.18068975632676776</v>
      </c>
      <c r="K27" s="3">
        <v>5</v>
      </c>
      <c r="L27" s="3">
        <v>0.25</v>
      </c>
      <c r="M27" s="3">
        <v>0.5</v>
      </c>
      <c r="N27" s="3">
        <v>1</v>
      </c>
      <c r="P27" s="3">
        <v>1.3154648767857287</v>
      </c>
      <c r="Q27" s="3">
        <v>9.6512463447228802E-2</v>
      </c>
      <c r="R27" s="3">
        <v>2</v>
      </c>
      <c r="S27" s="3">
        <v>0.1</v>
      </c>
      <c r="T27" s="3">
        <v>0.2</v>
      </c>
      <c r="U27" s="3">
        <v>1</v>
      </c>
      <c r="W27" s="3">
        <v>3.1852017667165118</v>
      </c>
      <c r="X27" s="3">
        <v>0.23369051846782918</v>
      </c>
      <c r="Y27" s="3">
        <v>6</v>
      </c>
      <c r="Z27" s="3">
        <v>0.3</v>
      </c>
      <c r="AA27" s="3">
        <v>0.5</v>
      </c>
      <c r="AB27" s="3">
        <v>0.5</v>
      </c>
      <c r="AD27" s="3">
        <v>5.6396385240944298</v>
      </c>
      <c r="AE27" s="3">
        <v>0.41376658283891632</v>
      </c>
      <c r="AF27" s="3">
        <v>11</v>
      </c>
      <c r="AG27" s="3">
        <v>0.55000000000000004</v>
      </c>
      <c r="AH27" s="3">
        <v>0.6</v>
      </c>
      <c r="AI27" s="3">
        <v>0.5</v>
      </c>
    </row>
    <row r="28" spans="1:35">
      <c r="A28" s="3" t="s">
        <v>42</v>
      </c>
      <c r="B28" s="3">
        <v>0.5</v>
      </c>
      <c r="C28" s="3">
        <v>3.6683785766691124E-2</v>
      </c>
      <c r="D28" s="3">
        <v>1</v>
      </c>
      <c r="E28" s="3">
        <v>0.05</v>
      </c>
      <c r="F28" s="3">
        <v>0.1</v>
      </c>
      <c r="G28" s="3">
        <v>0.33333333333333331</v>
      </c>
      <c r="I28" s="3">
        <v>0.5</v>
      </c>
      <c r="J28" s="3">
        <v>3.6683785766691124E-2</v>
      </c>
      <c r="K28" s="3">
        <v>1</v>
      </c>
      <c r="L28" s="3">
        <v>0.05</v>
      </c>
      <c r="M28" s="3">
        <v>0.1</v>
      </c>
      <c r="N28" s="3">
        <v>0.33333333333333331</v>
      </c>
      <c r="P28" s="3">
        <v>3.2291799830276915</v>
      </c>
      <c r="Q28" s="3">
        <v>0.2369170933989502</v>
      </c>
      <c r="R28" s="3">
        <v>5</v>
      </c>
      <c r="S28" s="3">
        <v>0.25</v>
      </c>
      <c r="T28" s="3">
        <v>0.3</v>
      </c>
      <c r="U28" s="3">
        <v>1</v>
      </c>
      <c r="W28" s="3">
        <v>1.770284465945607</v>
      </c>
      <c r="X28" s="3">
        <v>0.1298814721896997</v>
      </c>
      <c r="Y28" s="3">
        <v>4</v>
      </c>
      <c r="Z28" s="3">
        <v>0.2</v>
      </c>
      <c r="AA28" s="3">
        <v>0.2</v>
      </c>
      <c r="AB28" s="3">
        <v>0.1111111111111111</v>
      </c>
      <c r="AD28" s="3">
        <v>0.33333333333333331</v>
      </c>
      <c r="AE28" s="3">
        <v>2.4455857177794079E-2</v>
      </c>
      <c r="AF28" s="3">
        <v>1</v>
      </c>
      <c r="AG28" s="3">
        <v>0.05</v>
      </c>
      <c r="AH28" s="3">
        <v>0.1</v>
      </c>
      <c r="AI28" s="3">
        <v>0.14285714285714285</v>
      </c>
    </row>
    <row r="29" spans="1:35">
      <c r="A29" s="3" t="s">
        <v>44</v>
      </c>
      <c r="B29" s="3">
        <v>0.96426308690479079</v>
      </c>
      <c r="C29" s="3">
        <v>7.074564100548722E-2</v>
      </c>
      <c r="D29" s="3">
        <v>2</v>
      </c>
      <c r="E29" s="3">
        <v>0.1</v>
      </c>
      <c r="F29" s="3">
        <v>0.2</v>
      </c>
      <c r="G29" s="3">
        <v>0.5</v>
      </c>
      <c r="I29" s="3">
        <v>0.96426308690479079</v>
      </c>
      <c r="J29" s="3">
        <v>7.074564100548722E-2</v>
      </c>
      <c r="K29" s="3">
        <v>2</v>
      </c>
      <c r="L29" s="3">
        <v>0.1</v>
      </c>
      <c r="M29" s="3">
        <v>0.2</v>
      </c>
      <c r="N29" s="3">
        <v>0.5</v>
      </c>
      <c r="P29" s="3">
        <v>1.3918582044616257</v>
      </c>
      <c r="Q29" s="3">
        <v>0.10211725638016328</v>
      </c>
      <c r="R29" s="3">
        <v>4</v>
      </c>
      <c r="S29" s="3">
        <v>0.2</v>
      </c>
      <c r="T29" s="3">
        <v>0.4</v>
      </c>
      <c r="U29" s="3">
        <v>0.2</v>
      </c>
      <c r="W29" s="3">
        <v>6.1030152654693843</v>
      </c>
      <c r="X29" s="3">
        <v>0.44776340905864886</v>
      </c>
      <c r="Y29" s="3">
        <v>12</v>
      </c>
      <c r="Z29" s="3">
        <v>0.6</v>
      </c>
      <c r="AA29" s="3">
        <v>0.9</v>
      </c>
      <c r="AB29" s="3">
        <v>0.5</v>
      </c>
      <c r="AD29" s="3">
        <v>11.822930267761064</v>
      </c>
      <c r="AE29" s="3">
        <v>0.86741968215415</v>
      </c>
      <c r="AF29" s="3">
        <v>17</v>
      </c>
      <c r="AG29" s="3">
        <v>0.85</v>
      </c>
      <c r="AH29" s="3">
        <v>0.9</v>
      </c>
      <c r="AI29" s="3">
        <v>1</v>
      </c>
    </row>
    <row r="30" spans="1:35">
      <c r="A30" s="3" t="s">
        <v>48</v>
      </c>
      <c r="B30" s="3">
        <v>0.83333333333333326</v>
      </c>
      <c r="C30" s="3">
        <v>6.1139642944485192E-2</v>
      </c>
      <c r="D30" s="3">
        <v>2</v>
      </c>
      <c r="E30" s="3">
        <v>0.1</v>
      </c>
      <c r="F30" s="3">
        <v>0.2</v>
      </c>
      <c r="G30" s="3">
        <v>0.33333333333333331</v>
      </c>
      <c r="I30" s="3">
        <v>0.83333333333333326</v>
      </c>
      <c r="J30" s="3">
        <v>6.1139642944485192E-2</v>
      </c>
      <c r="K30" s="3">
        <v>2</v>
      </c>
      <c r="L30" s="3">
        <v>0.1</v>
      </c>
      <c r="M30" s="3">
        <v>0.2</v>
      </c>
      <c r="N30" s="3">
        <v>0.33333333333333331</v>
      </c>
      <c r="P30" s="3">
        <v>0</v>
      </c>
      <c r="Q30" s="3">
        <v>0</v>
      </c>
      <c r="R30" s="3">
        <v>0</v>
      </c>
      <c r="S30" s="3">
        <v>0</v>
      </c>
      <c r="T30" s="3">
        <v>0</v>
      </c>
      <c r="U30" s="3">
        <v>0</v>
      </c>
      <c r="W30" s="3">
        <v>0</v>
      </c>
      <c r="X30" s="3">
        <v>0</v>
      </c>
      <c r="Y30" s="3">
        <v>0</v>
      </c>
      <c r="Z30" s="3">
        <v>0</v>
      </c>
      <c r="AA30" s="3">
        <v>0</v>
      </c>
      <c r="AB30" s="3">
        <v>0</v>
      </c>
      <c r="AD30" s="3">
        <v>0</v>
      </c>
      <c r="AE30" s="3">
        <v>0</v>
      </c>
      <c r="AF30" s="3">
        <v>0</v>
      </c>
      <c r="AG30" s="3">
        <v>0</v>
      </c>
      <c r="AH30" s="3">
        <v>0</v>
      </c>
      <c r="AI30" s="3">
        <v>0</v>
      </c>
    </row>
    <row r="31" spans="1:35">
      <c r="A31" s="3" t="s">
        <v>49</v>
      </c>
      <c r="B31" s="3">
        <v>1.4306765580733931</v>
      </c>
      <c r="C31" s="3">
        <v>0.10496526471558276</v>
      </c>
      <c r="D31" s="3">
        <v>2</v>
      </c>
      <c r="E31" s="3">
        <v>0.1</v>
      </c>
      <c r="F31" s="3">
        <v>0.2</v>
      </c>
      <c r="G31" s="3">
        <v>1</v>
      </c>
      <c r="I31" s="3">
        <v>1.4306765580733931</v>
      </c>
      <c r="J31" s="3">
        <v>0.10496526471558276</v>
      </c>
      <c r="K31" s="3">
        <v>2</v>
      </c>
      <c r="L31" s="3">
        <v>0.1</v>
      </c>
      <c r="M31" s="3">
        <v>0.2</v>
      </c>
      <c r="N31" s="3">
        <v>1</v>
      </c>
      <c r="P31" s="3">
        <v>1.9306765580733931</v>
      </c>
      <c r="Q31" s="3">
        <v>0.14164905048227389</v>
      </c>
      <c r="R31" s="3">
        <v>3</v>
      </c>
      <c r="S31" s="3">
        <v>0.15</v>
      </c>
      <c r="T31" s="3">
        <v>0.3</v>
      </c>
      <c r="U31" s="3">
        <v>1</v>
      </c>
      <c r="W31" s="3">
        <v>1.9306765580733931</v>
      </c>
      <c r="X31" s="3">
        <v>0.14164905048227389</v>
      </c>
      <c r="Y31" s="3">
        <v>3</v>
      </c>
      <c r="Z31" s="3">
        <v>0.15</v>
      </c>
      <c r="AA31" s="3">
        <v>0.3</v>
      </c>
      <c r="AB31" s="3">
        <v>1</v>
      </c>
      <c r="AD31" s="3">
        <v>5.3927892607143724</v>
      </c>
      <c r="AE31" s="3">
        <v>0.39565585184991725</v>
      </c>
      <c r="AF31" s="3">
        <v>5</v>
      </c>
      <c r="AG31" s="3">
        <v>0.25</v>
      </c>
      <c r="AH31" s="3">
        <v>0.3</v>
      </c>
      <c r="AI31" s="3">
        <v>1</v>
      </c>
    </row>
    <row r="32" spans="1:35">
      <c r="A32" s="3" t="s">
        <v>50</v>
      </c>
      <c r="B32" s="3">
        <v>9.7634835353113729</v>
      </c>
      <c r="C32" s="3">
        <v>0.71632307669195694</v>
      </c>
      <c r="D32" s="3">
        <v>16</v>
      </c>
      <c r="E32" s="3">
        <v>0.8</v>
      </c>
      <c r="F32" s="3">
        <v>0.8</v>
      </c>
      <c r="G32" s="3">
        <v>0.5</v>
      </c>
      <c r="I32" s="3">
        <v>9.7378887535506635</v>
      </c>
      <c r="J32" s="3">
        <v>0.7144452497102467</v>
      </c>
      <c r="K32" s="3">
        <v>17</v>
      </c>
      <c r="L32" s="3">
        <v>0.85</v>
      </c>
      <c r="M32" s="3">
        <v>0.9</v>
      </c>
      <c r="N32" s="3">
        <v>1</v>
      </c>
      <c r="P32" s="3">
        <v>4.543559338088345</v>
      </c>
      <c r="Q32" s="3">
        <v>0.33334991475336351</v>
      </c>
      <c r="R32" s="3">
        <v>10</v>
      </c>
      <c r="S32" s="3">
        <v>0.5</v>
      </c>
      <c r="T32" s="3">
        <v>1</v>
      </c>
      <c r="U32" s="3">
        <v>1</v>
      </c>
      <c r="W32" s="3">
        <v>3.9270644656386353</v>
      </c>
      <c r="X32" s="3">
        <v>0.28811918309894607</v>
      </c>
      <c r="Y32" s="3">
        <v>8</v>
      </c>
      <c r="Z32" s="3">
        <v>0.4</v>
      </c>
      <c r="AA32" s="3">
        <v>0.8</v>
      </c>
      <c r="AB32" s="3">
        <v>1</v>
      </c>
      <c r="AD32" s="3">
        <v>3.6379996393207477</v>
      </c>
      <c r="AE32" s="3">
        <v>0.26691119877628372</v>
      </c>
      <c r="AF32" s="3">
        <v>7</v>
      </c>
      <c r="AG32" s="3">
        <v>0.35</v>
      </c>
      <c r="AH32" s="3">
        <v>0.7</v>
      </c>
      <c r="AI32" s="3">
        <v>1</v>
      </c>
    </row>
    <row r="33" spans="1:35">
      <c r="A33" s="3" t="s">
        <v>52</v>
      </c>
      <c r="B33" s="3">
        <v>0.33333333333333331</v>
      </c>
      <c r="C33" s="3">
        <v>2.4455857177794079E-2</v>
      </c>
      <c r="D33" s="3">
        <v>1</v>
      </c>
      <c r="E33" s="3">
        <v>0.05</v>
      </c>
      <c r="F33" s="3">
        <v>0.1</v>
      </c>
      <c r="G33" s="3">
        <v>0.14285714285714285</v>
      </c>
      <c r="I33" s="3">
        <v>0</v>
      </c>
      <c r="J33" s="3">
        <v>0</v>
      </c>
      <c r="K33" s="3">
        <v>0</v>
      </c>
      <c r="L33" s="3">
        <v>0</v>
      </c>
      <c r="M33" s="3">
        <v>0</v>
      </c>
      <c r="N33" s="3">
        <v>0</v>
      </c>
      <c r="P33" s="3">
        <v>0</v>
      </c>
      <c r="Q33" s="3">
        <v>0</v>
      </c>
      <c r="R33" s="3">
        <v>0</v>
      </c>
      <c r="S33" s="3">
        <v>0</v>
      </c>
      <c r="T33" s="3">
        <v>0</v>
      </c>
      <c r="U33" s="3">
        <v>0</v>
      </c>
      <c r="W33" s="3">
        <v>0</v>
      </c>
      <c r="X33" s="3">
        <v>0</v>
      </c>
      <c r="Y33" s="3">
        <v>0</v>
      </c>
      <c r="Z33" s="3">
        <v>0</v>
      </c>
      <c r="AA33" s="3">
        <v>0</v>
      </c>
      <c r="AB33" s="3">
        <v>0</v>
      </c>
      <c r="AD33" s="3">
        <v>0</v>
      </c>
      <c r="AE33" s="3">
        <v>0</v>
      </c>
      <c r="AF33" s="3">
        <v>0</v>
      </c>
      <c r="AG33" s="3">
        <v>0</v>
      </c>
      <c r="AH33" s="3">
        <v>0</v>
      </c>
      <c r="AI33" s="3">
        <v>0</v>
      </c>
    </row>
    <row r="34" spans="1:35">
      <c r="A34" s="3" t="s">
        <v>53</v>
      </c>
      <c r="B34" s="3">
        <v>1.6682244746176447</v>
      </c>
      <c r="C34" s="3">
        <v>0.12239357847524905</v>
      </c>
      <c r="D34" s="3">
        <v>4</v>
      </c>
      <c r="E34" s="3">
        <v>0.2</v>
      </c>
      <c r="F34" s="3">
        <v>0.3</v>
      </c>
      <c r="G34" s="3">
        <v>0.33333333333333331</v>
      </c>
      <c r="I34" s="3">
        <v>1.6682244746176447</v>
      </c>
      <c r="J34" s="3">
        <v>0.12239357847524905</v>
      </c>
      <c r="K34" s="3">
        <v>4</v>
      </c>
      <c r="L34" s="3">
        <v>0.2</v>
      </c>
      <c r="M34" s="3">
        <v>0.3</v>
      </c>
      <c r="N34" s="3">
        <v>0.33333333333333331</v>
      </c>
      <c r="P34" s="3">
        <v>1.5</v>
      </c>
      <c r="Q34" s="3">
        <v>0.11005135730007336</v>
      </c>
      <c r="R34" s="3">
        <v>2</v>
      </c>
      <c r="S34" s="3">
        <v>0.1</v>
      </c>
      <c r="T34" s="3">
        <v>0.1</v>
      </c>
      <c r="U34" s="3">
        <v>0.33333333333333331</v>
      </c>
      <c r="W34" s="3">
        <v>1.9335315710366658</v>
      </c>
      <c r="X34" s="3">
        <v>0.14185851585008552</v>
      </c>
      <c r="Y34" s="3">
        <v>4</v>
      </c>
      <c r="Z34" s="3">
        <v>0.2</v>
      </c>
      <c r="AA34" s="3">
        <v>0.3</v>
      </c>
      <c r="AB34" s="3">
        <v>0.5</v>
      </c>
      <c r="AD34" s="3">
        <v>2.9943473582404501</v>
      </c>
      <c r="AE34" s="3">
        <v>0.21968799400150035</v>
      </c>
      <c r="AF34" s="3">
        <v>6</v>
      </c>
      <c r="AG34" s="3">
        <v>0.3</v>
      </c>
      <c r="AH34" s="3">
        <v>0.4</v>
      </c>
      <c r="AI34" s="3">
        <v>0.25</v>
      </c>
    </row>
    <row r="35" spans="1:35">
      <c r="A35" s="3" t="s">
        <v>54</v>
      </c>
      <c r="B35" s="3">
        <v>0.43067655807339306</v>
      </c>
      <c r="C35" s="3">
        <v>3.1597693182200515E-2</v>
      </c>
      <c r="D35" s="3">
        <v>1</v>
      </c>
      <c r="E35" s="3">
        <v>0.05</v>
      </c>
      <c r="F35" s="3">
        <v>0.1</v>
      </c>
      <c r="G35" s="3">
        <v>0.25</v>
      </c>
      <c r="I35" s="3">
        <v>1.1309297535714573</v>
      </c>
      <c r="J35" s="3">
        <v>8.2973569594384247E-2</v>
      </c>
      <c r="K35" s="3">
        <v>2</v>
      </c>
      <c r="L35" s="3">
        <v>0.1</v>
      </c>
      <c r="M35" s="3">
        <v>0.2</v>
      </c>
      <c r="N35" s="3">
        <v>0.5</v>
      </c>
      <c r="P35" s="3">
        <v>4.543559338088345</v>
      </c>
      <c r="Q35" s="3">
        <v>0.33334991475336351</v>
      </c>
      <c r="R35" s="3">
        <v>10</v>
      </c>
      <c r="S35" s="3">
        <v>0.5</v>
      </c>
      <c r="T35" s="3">
        <v>1</v>
      </c>
      <c r="U35" s="3">
        <v>1</v>
      </c>
      <c r="W35" s="3">
        <v>4.543559338088345</v>
      </c>
      <c r="X35" s="3">
        <v>0.33334991475336351</v>
      </c>
      <c r="Y35" s="3">
        <v>10</v>
      </c>
      <c r="Z35" s="3">
        <v>0.5</v>
      </c>
      <c r="AA35" s="3">
        <v>1</v>
      </c>
      <c r="AB35" s="3">
        <v>1</v>
      </c>
      <c r="AD35" s="3">
        <v>4.543559338088345</v>
      </c>
      <c r="AE35" s="3">
        <v>0.33334991475336351</v>
      </c>
      <c r="AF35" s="3">
        <v>10</v>
      </c>
      <c r="AG35" s="3">
        <v>0.5</v>
      </c>
      <c r="AH35" s="3">
        <v>1</v>
      </c>
      <c r="AI35" s="3">
        <v>1</v>
      </c>
    </row>
    <row r="36" spans="1:35">
      <c r="A36" s="3" t="s">
        <v>55</v>
      </c>
      <c r="B36" s="3">
        <v>4.543559338088345</v>
      </c>
      <c r="C36" s="3">
        <v>0.33334991475336351</v>
      </c>
      <c r="D36" s="3">
        <v>10</v>
      </c>
      <c r="E36" s="3">
        <v>0.5</v>
      </c>
      <c r="F36" s="3">
        <v>1</v>
      </c>
      <c r="G36" s="3">
        <v>1</v>
      </c>
      <c r="I36" s="3">
        <v>4.543559338088345</v>
      </c>
      <c r="J36" s="3">
        <v>0.33334991475336351</v>
      </c>
      <c r="K36" s="3">
        <v>10</v>
      </c>
      <c r="L36" s="3">
        <v>0.5</v>
      </c>
      <c r="M36" s="3">
        <v>1</v>
      </c>
      <c r="N36" s="3">
        <v>1</v>
      </c>
      <c r="P36" s="3">
        <v>4.543559338088345</v>
      </c>
      <c r="Q36" s="3">
        <v>0.33334991475336351</v>
      </c>
      <c r="R36" s="3">
        <v>10</v>
      </c>
      <c r="S36" s="3">
        <v>0.5</v>
      </c>
      <c r="T36" s="3">
        <v>1</v>
      </c>
      <c r="U36" s="3">
        <v>1</v>
      </c>
      <c r="W36" s="3">
        <v>2.9126295845168881</v>
      </c>
      <c r="X36" s="3">
        <v>0.21369255939228818</v>
      </c>
      <c r="Y36" s="3">
        <v>8</v>
      </c>
      <c r="Z36" s="3">
        <v>0.4</v>
      </c>
      <c r="AA36" s="3">
        <v>0.8</v>
      </c>
      <c r="AB36" s="3">
        <v>0.33333333333333331</v>
      </c>
      <c r="AD36" s="3">
        <v>1.5951002192089534</v>
      </c>
      <c r="AE36" s="3">
        <v>0.11702862943572657</v>
      </c>
      <c r="AF36" s="3">
        <v>5</v>
      </c>
      <c r="AG36" s="3">
        <v>0.25</v>
      </c>
      <c r="AH36" s="3">
        <v>0.5</v>
      </c>
      <c r="AI36" s="3">
        <v>0.16666666666666666</v>
      </c>
    </row>
    <row r="37" spans="1:35">
      <c r="A37" s="3" t="s">
        <v>56</v>
      </c>
      <c r="B37" s="3">
        <v>1.8868528072345416</v>
      </c>
      <c r="C37" s="3">
        <v>0.13843380830774332</v>
      </c>
      <c r="D37" s="3">
        <v>3</v>
      </c>
      <c r="E37" s="3">
        <v>0.15</v>
      </c>
      <c r="F37" s="3">
        <v>0.3</v>
      </c>
      <c r="G37" s="3">
        <v>1</v>
      </c>
      <c r="I37" s="3">
        <v>2.2201861405678751</v>
      </c>
      <c r="J37" s="3">
        <v>0.1628896654855374</v>
      </c>
      <c r="K37" s="3">
        <v>4</v>
      </c>
      <c r="L37" s="3">
        <v>0.2</v>
      </c>
      <c r="M37" s="3">
        <v>0.4</v>
      </c>
      <c r="N37" s="3">
        <v>1</v>
      </c>
      <c r="P37" s="3">
        <v>0.63092975357145742</v>
      </c>
      <c r="Q37" s="3">
        <v>4.628978382769313E-2</v>
      </c>
      <c r="R37" s="3">
        <v>1</v>
      </c>
      <c r="S37" s="3">
        <v>0.05</v>
      </c>
      <c r="T37" s="3">
        <v>0.1</v>
      </c>
      <c r="U37" s="3">
        <v>0.5</v>
      </c>
      <c r="W37" s="3">
        <v>1.6164948724497097</v>
      </c>
      <c r="X37" s="3">
        <v>0.11859830318779968</v>
      </c>
      <c r="Y37" s="3">
        <v>3</v>
      </c>
      <c r="Z37" s="3">
        <v>0.15</v>
      </c>
      <c r="AA37" s="3">
        <v>0.3</v>
      </c>
      <c r="AB37" s="3">
        <v>1</v>
      </c>
      <c r="AD37" s="3">
        <v>1.3769785671632844</v>
      </c>
      <c r="AE37" s="3">
        <v>0.10102557352628645</v>
      </c>
      <c r="AF37" s="3">
        <v>4</v>
      </c>
      <c r="AG37" s="3">
        <v>0.2</v>
      </c>
      <c r="AH37" s="3">
        <v>0.4</v>
      </c>
      <c r="AI37" s="3">
        <v>0.25</v>
      </c>
    </row>
    <row r="38" spans="1:35">
      <c r="A38" s="3" t="s">
        <v>57</v>
      </c>
      <c r="B38" s="3">
        <v>1</v>
      </c>
      <c r="C38" s="3">
        <v>7.3367571533382248E-2</v>
      </c>
      <c r="D38" s="3">
        <v>1</v>
      </c>
      <c r="E38" s="3">
        <v>0.05</v>
      </c>
      <c r="F38" s="3">
        <v>0.1</v>
      </c>
      <c r="G38" s="3">
        <v>1</v>
      </c>
      <c r="I38" s="3">
        <v>0.28906482631788782</v>
      </c>
      <c r="J38" s="3">
        <v>2.1207984322662347E-2</v>
      </c>
      <c r="K38" s="3">
        <v>1</v>
      </c>
      <c r="L38" s="3">
        <v>0.05</v>
      </c>
      <c r="M38" s="3">
        <v>0.1</v>
      </c>
      <c r="N38" s="3">
        <v>0.1</v>
      </c>
      <c r="P38" s="3">
        <v>1.8927892607143721</v>
      </c>
      <c r="Q38" s="3">
        <v>0.13886935148307938</v>
      </c>
      <c r="R38" s="3">
        <v>2</v>
      </c>
      <c r="S38" s="3">
        <v>0.1</v>
      </c>
      <c r="T38" s="3">
        <v>0.1</v>
      </c>
      <c r="U38" s="3">
        <v>0.5</v>
      </c>
      <c r="W38" s="3">
        <v>3.3927892607143724</v>
      </c>
      <c r="X38" s="3">
        <v>0.24892070878315276</v>
      </c>
      <c r="Y38" s="3">
        <v>4</v>
      </c>
      <c r="Z38" s="3">
        <v>0.2</v>
      </c>
      <c r="AA38" s="3">
        <v>0.2</v>
      </c>
      <c r="AB38" s="3">
        <v>0.5</v>
      </c>
      <c r="AD38" s="3">
        <v>3.68185408703226</v>
      </c>
      <c r="AE38" s="3">
        <v>0.27012869310581511</v>
      </c>
      <c r="AF38" s="3">
        <v>5</v>
      </c>
      <c r="AG38" s="3">
        <v>0.25</v>
      </c>
      <c r="AH38" s="3">
        <v>0.3</v>
      </c>
      <c r="AI38" s="3">
        <v>0.5</v>
      </c>
    </row>
    <row r="39" spans="1:35">
      <c r="A39" s="3" t="s">
        <v>58</v>
      </c>
      <c r="B39" s="3">
        <v>1</v>
      </c>
      <c r="C39" s="3">
        <v>7.3367571533382248E-2</v>
      </c>
      <c r="D39" s="3">
        <v>1</v>
      </c>
      <c r="E39" s="3">
        <v>0.05</v>
      </c>
      <c r="F39" s="3">
        <v>0.1</v>
      </c>
      <c r="G39" s="3">
        <v>1</v>
      </c>
      <c r="I39" s="3">
        <v>0.63092975357145742</v>
      </c>
      <c r="J39" s="3">
        <v>4.628978382769313E-2</v>
      </c>
      <c r="K39" s="3">
        <v>1</v>
      </c>
      <c r="L39" s="3">
        <v>0.05</v>
      </c>
      <c r="M39" s="3">
        <v>0.1</v>
      </c>
      <c r="N39" s="3">
        <v>0.5</v>
      </c>
      <c r="P39" s="3">
        <v>0</v>
      </c>
      <c r="Q39" s="3">
        <v>0</v>
      </c>
      <c r="R39" s="3">
        <v>0</v>
      </c>
      <c r="S39" s="3">
        <v>0</v>
      </c>
      <c r="T39" s="3">
        <v>0</v>
      </c>
      <c r="U39" s="3">
        <v>0</v>
      </c>
      <c r="W39" s="3">
        <v>1.5</v>
      </c>
      <c r="X39" s="3">
        <v>0.11005135730007336</v>
      </c>
      <c r="Y39" s="3">
        <v>2</v>
      </c>
      <c r="Z39" s="3">
        <v>0.1</v>
      </c>
      <c r="AA39" s="3">
        <v>0.2</v>
      </c>
      <c r="AB39" s="3">
        <v>1</v>
      </c>
      <c r="AD39" s="3">
        <v>1.4306765580733931</v>
      </c>
      <c r="AE39" s="3">
        <v>0.10496526471558276</v>
      </c>
      <c r="AF39" s="3">
        <v>2</v>
      </c>
      <c r="AG39" s="3">
        <v>0.1</v>
      </c>
      <c r="AH39" s="3">
        <v>0.2</v>
      </c>
      <c r="AI39" s="3">
        <v>1</v>
      </c>
    </row>
    <row r="40" spans="1:35">
      <c r="A40" s="3" t="s">
        <v>59</v>
      </c>
      <c r="B40" s="3">
        <v>1.3154648767857287</v>
      </c>
      <c r="C40" s="3">
        <v>9.6512463447228802E-2</v>
      </c>
      <c r="D40" s="3">
        <v>2</v>
      </c>
      <c r="E40" s="3">
        <v>0.1</v>
      </c>
      <c r="F40" s="3">
        <v>0.2</v>
      </c>
      <c r="G40" s="3">
        <v>1</v>
      </c>
      <c r="I40" s="3">
        <v>1</v>
      </c>
      <c r="J40" s="3">
        <v>7.3367571533382248E-2</v>
      </c>
      <c r="K40" s="3">
        <v>1</v>
      </c>
      <c r="L40" s="3">
        <v>0.05</v>
      </c>
      <c r="M40" s="3">
        <v>0.1</v>
      </c>
      <c r="N40" s="3">
        <v>1</v>
      </c>
      <c r="P40" s="3">
        <v>0.67591763355242951</v>
      </c>
      <c r="Q40" s="3">
        <v>4.9590435330332319E-2</v>
      </c>
      <c r="R40" s="3">
        <v>2</v>
      </c>
      <c r="S40" s="3">
        <v>0.1</v>
      </c>
      <c r="T40" s="3">
        <v>0.2</v>
      </c>
      <c r="U40" s="3">
        <v>0.2</v>
      </c>
      <c r="W40" s="3">
        <v>0.33333333333333331</v>
      </c>
      <c r="X40" s="3">
        <v>2.4455857177794079E-2</v>
      </c>
      <c r="Y40" s="3">
        <v>1</v>
      </c>
      <c r="Z40" s="3">
        <v>0.05</v>
      </c>
      <c r="AA40" s="3">
        <v>0.1</v>
      </c>
      <c r="AB40" s="3">
        <v>0.14285714285714285</v>
      </c>
      <c r="AD40" s="3">
        <v>0</v>
      </c>
      <c r="AE40" s="3">
        <v>0</v>
      </c>
      <c r="AF40" s="3">
        <v>0</v>
      </c>
      <c r="AG40" s="3">
        <v>0</v>
      </c>
      <c r="AH40" s="3">
        <v>0</v>
      </c>
      <c r="AI40" s="3">
        <v>0</v>
      </c>
    </row>
    <row r="41" spans="1:35">
      <c r="A41" s="3" t="s">
        <v>60</v>
      </c>
      <c r="B41" s="3">
        <v>4.8918582044616254</v>
      </c>
      <c r="C41" s="3">
        <v>0.35890375674700109</v>
      </c>
      <c r="D41" s="3">
        <v>7</v>
      </c>
      <c r="E41" s="3">
        <v>0.35</v>
      </c>
      <c r="F41" s="3">
        <v>0.6</v>
      </c>
      <c r="G41" s="3">
        <v>1</v>
      </c>
      <c r="I41" s="3">
        <v>3.9126295845168881</v>
      </c>
      <c r="J41" s="3">
        <v>0.28706013092567045</v>
      </c>
      <c r="K41" s="3">
        <v>9</v>
      </c>
      <c r="L41" s="3">
        <v>0.45</v>
      </c>
      <c r="M41" s="3">
        <v>0.9</v>
      </c>
      <c r="N41" s="3">
        <v>1</v>
      </c>
      <c r="P41" s="3">
        <v>3.1873521509803231</v>
      </c>
      <c r="Q41" s="3">
        <v>0.2338482869391286</v>
      </c>
      <c r="R41" s="3">
        <v>8</v>
      </c>
      <c r="S41" s="3">
        <v>0.4</v>
      </c>
      <c r="T41" s="3">
        <v>0.8</v>
      </c>
      <c r="U41" s="3">
        <v>0.5</v>
      </c>
      <c r="W41" s="3">
        <v>3.1873521509803231</v>
      </c>
      <c r="X41" s="3">
        <v>0.2338482869391286</v>
      </c>
      <c r="Y41" s="3">
        <v>8</v>
      </c>
      <c r="Z41" s="3">
        <v>0.4</v>
      </c>
      <c r="AA41" s="3">
        <v>0.8</v>
      </c>
      <c r="AB41" s="3">
        <v>0.5</v>
      </c>
      <c r="AD41" s="3">
        <v>2.5385539408612607</v>
      </c>
      <c r="AE41" s="3">
        <v>0.18624753784748793</v>
      </c>
      <c r="AF41" s="3">
        <v>6</v>
      </c>
      <c r="AG41" s="3">
        <v>0.3</v>
      </c>
      <c r="AH41" s="3">
        <v>0.6</v>
      </c>
      <c r="AI41" s="3">
        <v>0.5</v>
      </c>
    </row>
    <row r="42" spans="1:35">
      <c r="A42" s="3" t="s">
        <v>61</v>
      </c>
      <c r="B42" s="3">
        <v>0</v>
      </c>
      <c r="C42" s="3">
        <v>0</v>
      </c>
      <c r="D42" s="3">
        <v>0</v>
      </c>
      <c r="E42" s="3">
        <v>0</v>
      </c>
      <c r="F42" s="3">
        <v>0</v>
      </c>
      <c r="G42" s="3">
        <v>0</v>
      </c>
      <c r="I42" s="3">
        <v>0</v>
      </c>
      <c r="J42" s="3">
        <v>0</v>
      </c>
      <c r="K42" s="3">
        <v>0</v>
      </c>
      <c r="L42" s="3">
        <v>0</v>
      </c>
      <c r="M42" s="3">
        <v>0</v>
      </c>
      <c r="N42" s="3">
        <v>0</v>
      </c>
      <c r="P42" s="3">
        <v>1</v>
      </c>
      <c r="Q42" s="3">
        <v>7.3367571533382248E-2</v>
      </c>
      <c r="R42" s="3">
        <v>1</v>
      </c>
      <c r="S42" s="3">
        <v>0.05</v>
      </c>
      <c r="T42" s="3">
        <v>0.1</v>
      </c>
      <c r="U42" s="3">
        <v>1</v>
      </c>
      <c r="W42" s="3">
        <v>5.6827320549408578</v>
      </c>
      <c r="X42" s="3">
        <v>0.41692825054591764</v>
      </c>
      <c r="Y42" s="3">
        <v>9</v>
      </c>
      <c r="Z42" s="3">
        <v>0.45</v>
      </c>
      <c r="AA42" s="3">
        <v>0.6</v>
      </c>
      <c r="AB42" s="3">
        <v>1</v>
      </c>
      <c r="AD42" s="3">
        <v>4.6476953623831045</v>
      </c>
      <c r="AE42" s="3">
        <v>0.34099012196501133</v>
      </c>
      <c r="AF42" s="3">
        <v>7</v>
      </c>
      <c r="AG42" s="3">
        <v>0.35</v>
      </c>
      <c r="AH42" s="3">
        <v>0.5</v>
      </c>
      <c r="AI42" s="3">
        <v>1</v>
      </c>
    </row>
    <row r="43" spans="1:35">
      <c r="A43" s="3" t="s">
        <v>62</v>
      </c>
      <c r="B43" s="3">
        <v>0</v>
      </c>
      <c r="C43" s="3">
        <v>0</v>
      </c>
      <c r="D43" s="3">
        <v>0</v>
      </c>
      <c r="E43" s="3">
        <v>0</v>
      </c>
      <c r="F43" s="3">
        <v>0</v>
      </c>
      <c r="G43" s="3">
        <v>0</v>
      </c>
      <c r="I43" s="3">
        <v>0</v>
      </c>
      <c r="J43" s="3">
        <v>0</v>
      </c>
      <c r="K43" s="3">
        <v>0</v>
      </c>
      <c r="L43" s="3">
        <v>0</v>
      </c>
      <c r="M43" s="3">
        <v>0</v>
      </c>
      <c r="N43" s="3">
        <v>0</v>
      </c>
      <c r="P43" s="3">
        <v>0</v>
      </c>
      <c r="Q43" s="3">
        <v>0</v>
      </c>
      <c r="R43" s="3">
        <v>0</v>
      </c>
      <c r="S43" s="3">
        <v>0</v>
      </c>
      <c r="T43" s="3">
        <v>0</v>
      </c>
      <c r="U43" s="3">
        <v>0</v>
      </c>
      <c r="W43" s="3">
        <v>0</v>
      </c>
      <c r="X43" s="3">
        <v>0</v>
      </c>
      <c r="Y43" s="3">
        <v>0</v>
      </c>
      <c r="Z43" s="3">
        <v>0</v>
      </c>
      <c r="AA43" s="3">
        <v>0</v>
      </c>
      <c r="AB43" s="3">
        <v>0</v>
      </c>
      <c r="AD43" s="3">
        <v>0</v>
      </c>
      <c r="AE43" s="3">
        <v>0</v>
      </c>
      <c r="AF43" s="3">
        <v>0</v>
      </c>
      <c r="AG43" s="3">
        <v>0</v>
      </c>
      <c r="AH43" s="3">
        <v>0</v>
      </c>
      <c r="AI43" s="3">
        <v>0</v>
      </c>
    </row>
    <row r="44" spans="1:35">
      <c r="A44" s="3" t="s">
        <v>64</v>
      </c>
      <c r="B44" s="3">
        <v>11.860393548319431</v>
      </c>
      <c r="C44" s="3">
        <v>0.87016827207039105</v>
      </c>
      <c r="D44" s="3">
        <v>16</v>
      </c>
      <c r="E44" s="3">
        <v>0.8</v>
      </c>
      <c r="F44" s="3">
        <v>0.8</v>
      </c>
      <c r="G44" s="3">
        <v>1</v>
      </c>
      <c r="I44" s="3">
        <v>9.7634835353113729</v>
      </c>
      <c r="J44" s="3">
        <v>0.71632307669195694</v>
      </c>
      <c r="K44" s="3">
        <v>16</v>
      </c>
      <c r="L44" s="3">
        <v>0.8</v>
      </c>
      <c r="M44" s="3">
        <v>0.8</v>
      </c>
      <c r="N44" s="3">
        <v>0.5</v>
      </c>
      <c r="P44" s="3">
        <v>12.763483535311375</v>
      </c>
      <c r="Q44" s="3">
        <v>0.93642579129210379</v>
      </c>
      <c r="R44" s="3">
        <v>18</v>
      </c>
      <c r="S44" s="3">
        <v>0.9</v>
      </c>
      <c r="T44" s="3">
        <v>0.9</v>
      </c>
      <c r="U44" s="3">
        <v>1</v>
      </c>
      <c r="W44" s="3">
        <v>13.630678014265039</v>
      </c>
      <c r="X44" s="3">
        <v>1.0000497442600909</v>
      </c>
      <c r="Y44" s="3">
        <v>20</v>
      </c>
      <c r="Z44" s="3">
        <v>1</v>
      </c>
      <c r="AA44" s="3">
        <v>1</v>
      </c>
      <c r="AB44" s="3">
        <v>1</v>
      </c>
      <c r="AD44" s="3">
        <v>12.769324898118251</v>
      </c>
      <c r="AE44" s="3">
        <v>0.93685435789568972</v>
      </c>
      <c r="AF44" s="3">
        <v>19</v>
      </c>
      <c r="AG44" s="3">
        <v>0.95</v>
      </c>
      <c r="AH44" s="3">
        <v>1</v>
      </c>
      <c r="AI44" s="3">
        <v>1</v>
      </c>
    </row>
    <row r="45" spans="1:35">
      <c r="A45" s="3" t="s">
        <v>65</v>
      </c>
      <c r="B45" s="3">
        <v>1</v>
      </c>
      <c r="C45" s="3">
        <v>7.3367571533382248E-2</v>
      </c>
      <c r="D45" s="3">
        <v>1</v>
      </c>
      <c r="E45" s="3">
        <v>0.05</v>
      </c>
      <c r="F45" s="3">
        <v>0.1</v>
      </c>
      <c r="G45" s="3">
        <v>1</v>
      </c>
      <c r="I45" s="3">
        <v>1</v>
      </c>
      <c r="J45" s="3">
        <v>7.3367571533382248E-2</v>
      </c>
      <c r="K45" s="3">
        <v>1</v>
      </c>
      <c r="L45" s="3">
        <v>0.05</v>
      </c>
      <c r="M45" s="3">
        <v>0.1</v>
      </c>
      <c r="N45" s="3">
        <v>1</v>
      </c>
      <c r="P45" s="3">
        <v>0.5</v>
      </c>
      <c r="Q45" s="3">
        <v>3.6683785766691124E-2</v>
      </c>
      <c r="R45" s="3">
        <v>1</v>
      </c>
      <c r="S45" s="3">
        <v>0.05</v>
      </c>
      <c r="T45" s="3">
        <v>0.1</v>
      </c>
      <c r="U45" s="3">
        <v>0.33333333333333331</v>
      </c>
      <c r="W45" s="3">
        <v>0</v>
      </c>
      <c r="X45" s="3">
        <v>0</v>
      </c>
      <c r="Y45" s="3">
        <v>0</v>
      </c>
      <c r="Z45" s="3">
        <v>0</v>
      </c>
      <c r="AA45" s="3">
        <v>0</v>
      </c>
      <c r="AB45" s="3">
        <v>0</v>
      </c>
      <c r="AD45" s="3">
        <v>0</v>
      </c>
      <c r="AE45" s="3">
        <v>0</v>
      </c>
      <c r="AF45" s="3">
        <v>0</v>
      </c>
      <c r="AG45" s="3">
        <v>0</v>
      </c>
      <c r="AH45" s="3">
        <v>0</v>
      </c>
      <c r="AI45" s="3">
        <v>0</v>
      </c>
    </row>
    <row r="46" spans="1:35">
      <c r="A46" s="3" t="s">
        <v>66</v>
      </c>
      <c r="B46" s="3">
        <v>1.9913825103381582</v>
      </c>
      <c r="C46" s="3">
        <v>0.14610289877756111</v>
      </c>
      <c r="D46" s="3">
        <v>4</v>
      </c>
      <c r="E46" s="3">
        <v>0.2</v>
      </c>
      <c r="F46" s="3">
        <v>0.4</v>
      </c>
      <c r="G46" s="3">
        <v>1</v>
      </c>
      <c r="I46" s="3">
        <v>2.4913825103381582</v>
      </c>
      <c r="J46" s="3">
        <v>0.18278668454425223</v>
      </c>
      <c r="K46" s="3">
        <v>5</v>
      </c>
      <c r="L46" s="3">
        <v>0.25</v>
      </c>
      <c r="M46" s="3">
        <v>0.5</v>
      </c>
      <c r="N46" s="3">
        <v>1</v>
      </c>
      <c r="P46" s="3">
        <v>4.543559338088345</v>
      </c>
      <c r="Q46" s="3">
        <v>0.33334991475336351</v>
      </c>
      <c r="R46" s="3">
        <v>10</v>
      </c>
      <c r="S46" s="3">
        <v>0.5</v>
      </c>
      <c r="T46" s="3">
        <v>1</v>
      </c>
      <c r="U46" s="3">
        <v>1</v>
      </c>
      <c r="W46" s="3">
        <v>11.819558616729843</v>
      </c>
      <c r="X46" s="3">
        <v>0.86717231230593117</v>
      </c>
      <c r="Y46" s="3">
        <v>17</v>
      </c>
      <c r="Z46" s="3">
        <v>0.85</v>
      </c>
      <c r="AA46" s="3">
        <v>1</v>
      </c>
      <c r="AB46" s="3">
        <v>1</v>
      </c>
      <c r="AD46" s="3">
        <v>9.790688854486346</v>
      </c>
      <c r="AE46" s="3">
        <v>0.71831906489261521</v>
      </c>
      <c r="AF46" s="3">
        <v>17</v>
      </c>
      <c r="AG46" s="3">
        <v>0.85</v>
      </c>
      <c r="AH46" s="3">
        <v>1</v>
      </c>
      <c r="AI46" s="3">
        <v>1</v>
      </c>
    </row>
    <row r="47" spans="1:35">
      <c r="A47" s="3" t="s">
        <v>69</v>
      </c>
      <c r="B47" s="3">
        <v>7.3971069588061109</v>
      </c>
      <c r="C47" s="3">
        <v>0.54270777394028691</v>
      </c>
      <c r="D47" s="3">
        <v>13</v>
      </c>
      <c r="E47" s="3">
        <v>0.65</v>
      </c>
      <c r="F47" s="3">
        <v>0.7</v>
      </c>
      <c r="G47" s="3">
        <v>0.5</v>
      </c>
      <c r="I47" s="3">
        <v>6.68185408703226</v>
      </c>
      <c r="J47" s="3">
        <v>0.4902314077059618</v>
      </c>
      <c r="K47" s="3">
        <v>7</v>
      </c>
      <c r="L47" s="3">
        <v>0.35</v>
      </c>
      <c r="M47" s="3">
        <v>0.4</v>
      </c>
      <c r="N47" s="3">
        <v>1</v>
      </c>
      <c r="P47" s="3">
        <v>13.630678014265039</v>
      </c>
      <c r="Q47" s="3">
        <v>1.0000497442600909</v>
      </c>
      <c r="R47" s="3">
        <v>20</v>
      </c>
      <c r="S47" s="3">
        <v>1</v>
      </c>
      <c r="T47" s="3">
        <v>1</v>
      </c>
      <c r="U47" s="3">
        <v>1</v>
      </c>
      <c r="W47" s="3">
        <v>10.860393548319431</v>
      </c>
      <c r="X47" s="3">
        <v>0.7968007005370088</v>
      </c>
      <c r="Y47" s="3">
        <v>14</v>
      </c>
      <c r="Z47" s="3">
        <v>0.7</v>
      </c>
      <c r="AA47" s="3">
        <v>0.7</v>
      </c>
      <c r="AB47" s="3">
        <v>1</v>
      </c>
      <c r="AD47" s="3">
        <v>11.381866808977234</v>
      </c>
      <c r="AE47" s="3">
        <v>0.83505992729106626</v>
      </c>
      <c r="AF47" s="3">
        <v>16</v>
      </c>
      <c r="AG47" s="3">
        <v>0.8</v>
      </c>
      <c r="AH47" s="3">
        <v>0.9</v>
      </c>
      <c r="AI47" s="3">
        <v>1</v>
      </c>
    </row>
    <row r="48" spans="1:35">
      <c r="A48" s="3" t="s">
        <v>70</v>
      </c>
      <c r="B48" s="3">
        <v>4.7976470788794296</v>
      </c>
      <c r="C48" s="3">
        <v>0.35199171525160888</v>
      </c>
      <c r="D48" s="3">
        <v>9</v>
      </c>
      <c r="E48" s="3">
        <v>0.45</v>
      </c>
      <c r="F48" s="3">
        <v>0.7</v>
      </c>
      <c r="G48" s="3">
        <v>0.5</v>
      </c>
      <c r="I48" s="3">
        <v>8.8453773566381777</v>
      </c>
      <c r="J48" s="3">
        <v>0.64896385595291106</v>
      </c>
      <c r="K48" s="3">
        <v>10</v>
      </c>
      <c r="L48" s="3">
        <v>0.5</v>
      </c>
      <c r="M48" s="3">
        <v>0.5</v>
      </c>
      <c r="N48" s="3">
        <v>1</v>
      </c>
      <c r="P48" s="3">
        <v>3.6567065308538038</v>
      </c>
      <c r="Q48" s="3">
        <v>0.26828367797900249</v>
      </c>
      <c r="R48" s="3">
        <v>8</v>
      </c>
      <c r="S48" s="3">
        <v>0.4</v>
      </c>
      <c r="T48" s="3">
        <v>0.8</v>
      </c>
      <c r="U48" s="3">
        <v>1</v>
      </c>
      <c r="W48" s="3">
        <v>1.9676107665890421</v>
      </c>
      <c r="X48" s="3">
        <v>0.1443588236675746</v>
      </c>
      <c r="Y48" s="3">
        <v>5</v>
      </c>
      <c r="Z48" s="3">
        <v>0.25</v>
      </c>
      <c r="AA48" s="3">
        <v>0.5</v>
      </c>
      <c r="AB48" s="3">
        <v>0.5</v>
      </c>
      <c r="AD48" s="3">
        <v>5.8453773566381768</v>
      </c>
      <c r="AE48" s="3">
        <v>0.42886114135276421</v>
      </c>
      <c r="AF48" s="3">
        <v>8</v>
      </c>
      <c r="AG48" s="3">
        <v>0.4</v>
      </c>
      <c r="AH48" s="3">
        <v>0.4</v>
      </c>
      <c r="AI48" s="3">
        <v>0.5</v>
      </c>
    </row>
    <row r="49" spans="1:35">
      <c r="A49" s="3" t="s">
        <v>71</v>
      </c>
      <c r="B49" s="3">
        <v>0.35620718710802218</v>
      </c>
      <c r="C49" s="3">
        <v>2.6134056280852691E-2</v>
      </c>
      <c r="D49" s="3">
        <v>1</v>
      </c>
      <c r="E49" s="3">
        <v>0.05</v>
      </c>
      <c r="F49" s="3">
        <v>0.1</v>
      </c>
      <c r="G49" s="3">
        <v>0.16666666666666666</v>
      </c>
      <c r="I49" s="3">
        <v>0.35620718710802218</v>
      </c>
      <c r="J49" s="3">
        <v>2.6134056280852691E-2</v>
      </c>
      <c r="K49" s="3">
        <v>1</v>
      </c>
      <c r="L49" s="3">
        <v>0.05</v>
      </c>
      <c r="M49" s="3">
        <v>0.1</v>
      </c>
      <c r="N49" s="3">
        <v>0.16666666666666666</v>
      </c>
      <c r="P49" s="3">
        <v>1</v>
      </c>
      <c r="Q49" s="3">
        <v>7.3367571533382248E-2</v>
      </c>
      <c r="R49" s="3">
        <v>1</v>
      </c>
      <c r="S49" s="3">
        <v>0.05</v>
      </c>
      <c r="T49" s="3">
        <v>0.1</v>
      </c>
      <c r="U49" s="3">
        <v>1</v>
      </c>
      <c r="W49" s="3">
        <v>1.0177825608059989</v>
      </c>
      <c r="X49" s="3">
        <v>7.4672234835363088E-2</v>
      </c>
      <c r="Y49" s="3">
        <v>2</v>
      </c>
      <c r="Z49" s="3">
        <v>0.1</v>
      </c>
      <c r="AA49" s="3">
        <v>0.2</v>
      </c>
      <c r="AB49" s="3">
        <v>0.5</v>
      </c>
      <c r="AD49" s="3">
        <v>0.96426308690479079</v>
      </c>
      <c r="AE49" s="3">
        <v>7.074564100548722E-2</v>
      </c>
      <c r="AF49" s="3">
        <v>2</v>
      </c>
      <c r="AG49" s="3">
        <v>0.1</v>
      </c>
      <c r="AH49" s="3">
        <v>0.2</v>
      </c>
      <c r="AI49" s="3">
        <v>0.5</v>
      </c>
    </row>
    <row r="50" spans="1:35">
      <c r="A50" s="3" t="s">
        <v>72</v>
      </c>
      <c r="B50" s="3">
        <v>2.3698227856723881</v>
      </c>
      <c r="C50" s="3">
        <v>0.1738681427492581</v>
      </c>
      <c r="D50" s="3">
        <v>6</v>
      </c>
      <c r="E50" s="3">
        <v>0.3</v>
      </c>
      <c r="F50" s="3">
        <v>0.6</v>
      </c>
      <c r="G50" s="3">
        <v>0.5</v>
      </c>
      <c r="I50" s="3">
        <v>3.9211611784371243</v>
      </c>
      <c r="J50" s="3">
        <v>0.28768607325290713</v>
      </c>
      <c r="K50" s="3">
        <v>8</v>
      </c>
      <c r="L50" s="3">
        <v>0.4</v>
      </c>
      <c r="M50" s="3">
        <v>0.8</v>
      </c>
      <c r="N50" s="3">
        <v>1</v>
      </c>
      <c r="P50" s="3">
        <v>4.543559338088345</v>
      </c>
      <c r="Q50" s="3">
        <v>0.33334991475336351</v>
      </c>
      <c r="R50" s="3">
        <v>10</v>
      </c>
      <c r="S50" s="3">
        <v>0.5</v>
      </c>
      <c r="T50" s="3">
        <v>1</v>
      </c>
      <c r="U50" s="3">
        <v>1</v>
      </c>
      <c r="W50" s="3">
        <v>3.9211611784371243</v>
      </c>
      <c r="X50" s="3">
        <v>0.28768607325290713</v>
      </c>
      <c r="Y50" s="3">
        <v>8</v>
      </c>
      <c r="Z50" s="3">
        <v>0.4</v>
      </c>
      <c r="AA50" s="3">
        <v>0.8</v>
      </c>
      <c r="AB50" s="3">
        <v>1</v>
      </c>
      <c r="AD50" s="3">
        <v>3.8947611279692831</v>
      </c>
      <c r="AE50" s="3">
        <v>0.28574916566172287</v>
      </c>
      <c r="AF50" s="3">
        <v>8</v>
      </c>
      <c r="AG50" s="3">
        <v>0.4</v>
      </c>
      <c r="AH50" s="3">
        <v>0.8</v>
      </c>
      <c r="AI50" s="3">
        <v>1</v>
      </c>
    </row>
    <row r="51" spans="1:35">
      <c r="A51" s="3" t="s">
        <v>73</v>
      </c>
      <c r="B51" s="3">
        <v>3</v>
      </c>
      <c r="C51" s="3">
        <v>0.22010271460014671</v>
      </c>
      <c r="D51" s="3">
        <v>2</v>
      </c>
      <c r="E51" s="3">
        <v>0.1</v>
      </c>
      <c r="F51" s="3">
        <v>0.1</v>
      </c>
      <c r="G51" s="3">
        <v>1</v>
      </c>
      <c r="I51" s="3">
        <v>3</v>
      </c>
      <c r="J51" s="3">
        <v>0.22010271460014671</v>
      </c>
      <c r="K51" s="3">
        <v>2</v>
      </c>
      <c r="L51" s="3">
        <v>0.1</v>
      </c>
      <c r="M51" s="3">
        <v>0.1</v>
      </c>
      <c r="N51" s="3">
        <v>1</v>
      </c>
      <c r="P51" s="3">
        <v>3</v>
      </c>
      <c r="Q51" s="3">
        <v>0.22010271460014671</v>
      </c>
      <c r="R51" s="3">
        <v>2</v>
      </c>
      <c r="S51" s="3">
        <v>0.1</v>
      </c>
      <c r="T51" s="3">
        <v>0.25</v>
      </c>
      <c r="U51" s="3">
        <v>1</v>
      </c>
      <c r="W51" s="3">
        <v>1.2920296742201793</v>
      </c>
      <c r="X51" s="3">
        <v>9.4793079546601558E-2</v>
      </c>
      <c r="Y51" s="3">
        <v>2</v>
      </c>
      <c r="Z51" s="3">
        <v>0.1</v>
      </c>
      <c r="AA51" s="3">
        <v>0.25</v>
      </c>
      <c r="AB51" s="3">
        <v>0.25</v>
      </c>
      <c r="AD51" s="3">
        <v>1.2920296742201793</v>
      </c>
      <c r="AE51" s="3">
        <v>9.4793079546601558E-2</v>
      </c>
      <c r="AF51" s="3">
        <v>2</v>
      </c>
      <c r="AG51" s="3">
        <v>0.1</v>
      </c>
      <c r="AH51" s="3">
        <v>0.25</v>
      </c>
      <c r="AI51" s="3">
        <v>0.25</v>
      </c>
    </row>
    <row r="52" spans="1:35">
      <c r="A52" s="3" t="s">
        <v>74</v>
      </c>
      <c r="B52" s="3">
        <v>0.94639463035718618</v>
      </c>
      <c r="C52" s="3">
        <v>6.9434675741539706E-2</v>
      </c>
      <c r="D52" s="3">
        <v>2</v>
      </c>
      <c r="E52" s="3">
        <v>0.1</v>
      </c>
      <c r="F52" s="3">
        <v>0.2</v>
      </c>
      <c r="G52" s="3">
        <v>0.5</v>
      </c>
      <c r="I52" s="3">
        <v>0.80102999566398114</v>
      </c>
      <c r="J52" s="3">
        <v>5.8769625507262002E-2</v>
      </c>
      <c r="K52" s="3">
        <v>2</v>
      </c>
      <c r="L52" s="3">
        <v>0.1</v>
      </c>
      <c r="M52" s="3">
        <v>0.2</v>
      </c>
      <c r="N52" s="3">
        <v>0.33333333333333331</v>
      </c>
      <c r="P52" s="3">
        <v>0.63092975357145742</v>
      </c>
      <c r="Q52" s="3">
        <v>4.628978382769313E-2</v>
      </c>
      <c r="R52" s="3">
        <v>1</v>
      </c>
      <c r="S52" s="3">
        <v>0.05</v>
      </c>
      <c r="T52" s="3">
        <v>0.5</v>
      </c>
      <c r="U52" s="3">
        <v>0.5</v>
      </c>
      <c r="W52" s="3">
        <v>0.5</v>
      </c>
      <c r="X52" s="3">
        <v>3.6683785766691124E-2</v>
      </c>
      <c r="Y52" s="3">
        <v>1</v>
      </c>
      <c r="Z52" s="3">
        <v>0.05</v>
      </c>
      <c r="AA52" s="3">
        <v>0.33333333333333331</v>
      </c>
      <c r="AB52" s="3">
        <v>0.33333333333333331</v>
      </c>
      <c r="AD52" s="3">
        <v>0.38685280723454163</v>
      </c>
      <c r="AE52" s="3">
        <v>2.8382451007669965E-2</v>
      </c>
      <c r="AF52" s="3">
        <v>1</v>
      </c>
      <c r="AG52" s="3">
        <v>0.05</v>
      </c>
      <c r="AH52" s="3">
        <v>0.2</v>
      </c>
      <c r="AI52" s="3">
        <v>0.2</v>
      </c>
    </row>
    <row r="53" spans="1:35">
      <c r="A53" s="3" t="s">
        <v>75</v>
      </c>
      <c r="B53" s="3">
        <v>0</v>
      </c>
      <c r="C53" s="3">
        <v>0</v>
      </c>
      <c r="D53" s="3">
        <v>0</v>
      </c>
      <c r="E53" s="3">
        <v>0</v>
      </c>
      <c r="F53" s="3">
        <v>0</v>
      </c>
      <c r="G53" s="3">
        <v>0</v>
      </c>
      <c r="I53" s="3">
        <v>0</v>
      </c>
      <c r="J53" s="3">
        <v>0</v>
      </c>
      <c r="K53" s="3">
        <v>0</v>
      </c>
      <c r="L53" s="3">
        <v>0</v>
      </c>
      <c r="M53" s="3">
        <v>0</v>
      </c>
      <c r="N53" s="3">
        <v>0</v>
      </c>
      <c r="P53" s="3">
        <v>0</v>
      </c>
      <c r="Q53" s="3">
        <v>0</v>
      </c>
      <c r="R53" s="3">
        <v>0</v>
      </c>
      <c r="S53" s="3">
        <v>0</v>
      </c>
      <c r="T53" s="3">
        <v>0</v>
      </c>
      <c r="U53" s="3">
        <v>0</v>
      </c>
      <c r="W53" s="3">
        <v>0.43067655807339306</v>
      </c>
      <c r="X53" s="3">
        <v>3.1597693182200515E-2</v>
      </c>
      <c r="Y53" s="3">
        <v>1</v>
      </c>
      <c r="Z53" s="3">
        <v>0.05</v>
      </c>
      <c r="AA53" s="3">
        <v>0.1</v>
      </c>
      <c r="AB53" s="3">
        <v>0.25</v>
      </c>
      <c r="AD53" s="3">
        <v>0.30102999566398114</v>
      </c>
      <c r="AE53" s="3">
        <v>2.2085839740570882E-2</v>
      </c>
      <c r="AF53" s="3">
        <v>1</v>
      </c>
      <c r="AG53" s="3">
        <v>0.05</v>
      </c>
      <c r="AH53" s="3">
        <v>0.1</v>
      </c>
      <c r="AI53" s="3">
        <v>0.1111111111111111</v>
      </c>
    </row>
    <row r="54" spans="1:35">
      <c r="A54" s="3" t="s">
        <v>76</v>
      </c>
      <c r="B54" s="3">
        <v>0.63092975357145742</v>
      </c>
      <c r="C54" s="3">
        <v>4.628978382769313E-2</v>
      </c>
      <c r="D54" s="3">
        <v>1</v>
      </c>
      <c r="E54" s="3">
        <v>0.05</v>
      </c>
      <c r="F54" s="3">
        <v>0.1</v>
      </c>
      <c r="G54" s="3">
        <v>0.5</v>
      </c>
      <c r="I54" s="3">
        <v>3.9463946303571862</v>
      </c>
      <c r="J54" s="3">
        <v>0.28953739034168641</v>
      </c>
      <c r="K54" s="3">
        <v>4</v>
      </c>
      <c r="L54" s="3">
        <v>0.2</v>
      </c>
      <c r="M54" s="3">
        <v>0.2</v>
      </c>
      <c r="N54" s="3">
        <v>1</v>
      </c>
      <c r="P54" s="3">
        <v>8.3603935483194292</v>
      </c>
      <c r="Q54" s="3">
        <v>0.61338177170355312</v>
      </c>
      <c r="R54" s="3">
        <v>13</v>
      </c>
      <c r="S54" s="3">
        <v>0.65</v>
      </c>
      <c r="T54" s="3">
        <v>0.7</v>
      </c>
      <c r="U54" s="3">
        <v>1</v>
      </c>
      <c r="W54" s="3">
        <v>8.3688185071221213</v>
      </c>
      <c r="X54" s="3">
        <v>0.61399989047117542</v>
      </c>
      <c r="Y54" s="3">
        <v>15</v>
      </c>
      <c r="Z54" s="3">
        <v>0.75</v>
      </c>
      <c r="AA54" s="3">
        <v>0.9</v>
      </c>
      <c r="AB54" s="3">
        <v>1</v>
      </c>
      <c r="AD54" s="3">
        <v>6.6094683570171657</v>
      </c>
      <c r="AE54" s="3">
        <v>0.4849206424810833</v>
      </c>
      <c r="AF54" s="3">
        <v>11</v>
      </c>
      <c r="AG54" s="3">
        <v>0.55000000000000004</v>
      </c>
      <c r="AH54" s="3">
        <v>0.6</v>
      </c>
      <c r="AI54" s="3">
        <v>1</v>
      </c>
    </row>
    <row r="55" spans="1:35">
      <c r="A55" s="3" t="s">
        <v>77</v>
      </c>
      <c r="B55" s="3">
        <v>3.0177825608059989</v>
      </c>
      <c r="C55" s="3">
        <v>0.22140737790212756</v>
      </c>
      <c r="D55" s="3">
        <v>5</v>
      </c>
      <c r="E55" s="3">
        <v>0.25</v>
      </c>
      <c r="F55" s="3">
        <v>0.4</v>
      </c>
      <c r="G55" s="3">
        <v>1</v>
      </c>
      <c r="I55" s="3">
        <v>3.4871369406794797</v>
      </c>
      <c r="J55" s="3">
        <v>0.25584276894200142</v>
      </c>
      <c r="K55" s="3">
        <v>5</v>
      </c>
      <c r="L55" s="3">
        <v>0.25</v>
      </c>
      <c r="M55" s="3">
        <v>0.4</v>
      </c>
      <c r="N55" s="3">
        <v>1</v>
      </c>
      <c r="P55" s="3">
        <v>3.5177825608059989</v>
      </c>
      <c r="Q55" s="3">
        <v>0.25809116366881868</v>
      </c>
      <c r="R55" s="3">
        <v>5</v>
      </c>
      <c r="S55" s="3">
        <v>0.25</v>
      </c>
      <c r="T55" s="3">
        <v>0.4</v>
      </c>
      <c r="U55" s="3">
        <v>1</v>
      </c>
      <c r="W55" s="3">
        <v>3.7791666148996588</v>
      </c>
      <c r="X55" s="3">
        <v>0.27726827695522072</v>
      </c>
      <c r="Y55" s="3">
        <v>6</v>
      </c>
      <c r="Z55" s="3">
        <v>0.3</v>
      </c>
      <c r="AA55" s="3">
        <v>0.5</v>
      </c>
      <c r="AB55" s="3">
        <v>1</v>
      </c>
      <c r="AD55" s="3">
        <v>3.467166010412448</v>
      </c>
      <c r="AE55" s="3">
        <v>0.25437755028704678</v>
      </c>
      <c r="AF55" s="3">
        <v>7</v>
      </c>
      <c r="AG55" s="3">
        <v>0.35</v>
      </c>
      <c r="AH55" s="3">
        <v>0.6</v>
      </c>
      <c r="AI55" s="3">
        <v>1</v>
      </c>
    </row>
    <row r="56" spans="1:35">
      <c r="A56" s="3" t="s">
        <v>78</v>
      </c>
      <c r="B56" s="3">
        <v>1.7533279132226784</v>
      </c>
      <c r="C56" s="3">
        <v>0.12863741109484067</v>
      </c>
      <c r="D56" s="3">
        <v>4</v>
      </c>
      <c r="E56" s="3">
        <v>0.2</v>
      </c>
      <c r="F56" s="3">
        <v>0.4</v>
      </c>
      <c r="G56" s="3">
        <v>0.5</v>
      </c>
      <c r="I56" s="3">
        <v>2.7533279132226784</v>
      </c>
      <c r="J56" s="3">
        <v>0.20200498262822292</v>
      </c>
      <c r="K56" s="3">
        <v>5</v>
      </c>
      <c r="L56" s="3">
        <v>0.25</v>
      </c>
      <c r="M56" s="3">
        <v>0.5</v>
      </c>
      <c r="N56" s="3">
        <v>1</v>
      </c>
      <c r="P56" s="3">
        <v>2.9211611784371243</v>
      </c>
      <c r="Q56" s="3">
        <v>0.21431850171952488</v>
      </c>
      <c r="R56" s="3">
        <v>7</v>
      </c>
      <c r="S56" s="3">
        <v>0.35</v>
      </c>
      <c r="T56" s="3">
        <v>0.7</v>
      </c>
      <c r="U56" s="3">
        <v>0.5</v>
      </c>
      <c r="W56" s="3">
        <v>11.860393548319431</v>
      </c>
      <c r="X56" s="3">
        <v>0.87016827207039105</v>
      </c>
      <c r="Y56" s="3">
        <v>16</v>
      </c>
      <c r="Z56" s="3">
        <v>0.8</v>
      </c>
      <c r="AA56" s="3">
        <v>0.8</v>
      </c>
      <c r="AB56" s="3">
        <v>1</v>
      </c>
      <c r="AD56" s="3">
        <v>13.630678014265039</v>
      </c>
      <c r="AE56" s="3">
        <v>1.0000497442600909</v>
      </c>
      <c r="AF56" s="3">
        <v>20</v>
      </c>
      <c r="AG56" s="3">
        <v>1</v>
      </c>
      <c r="AH56" s="3">
        <v>1</v>
      </c>
      <c r="AI56" s="3">
        <v>1</v>
      </c>
    </row>
    <row r="57" spans="1:35">
      <c r="A57" s="3" t="s">
        <v>79</v>
      </c>
      <c r="B57" s="3">
        <v>0</v>
      </c>
      <c r="C57" s="3">
        <v>0</v>
      </c>
      <c r="D57" s="3">
        <v>0</v>
      </c>
      <c r="E57" s="3">
        <v>0</v>
      </c>
      <c r="F57" s="3">
        <v>0</v>
      </c>
      <c r="G57" s="3">
        <v>0</v>
      </c>
      <c r="I57" s="3">
        <v>0</v>
      </c>
      <c r="J57" s="3">
        <v>0</v>
      </c>
      <c r="K57" s="3">
        <v>0</v>
      </c>
      <c r="L57" s="3">
        <v>0</v>
      </c>
      <c r="M57" s="3">
        <v>0</v>
      </c>
      <c r="N57" s="3">
        <v>0</v>
      </c>
      <c r="P57" s="3">
        <v>0</v>
      </c>
      <c r="Q57" s="3">
        <v>0</v>
      </c>
      <c r="R57" s="3">
        <v>0</v>
      </c>
      <c r="S57" s="3">
        <v>0</v>
      </c>
      <c r="T57" s="3">
        <v>0</v>
      </c>
      <c r="U57" s="3">
        <v>0</v>
      </c>
      <c r="W57" s="3">
        <v>0</v>
      </c>
      <c r="X57" s="3">
        <v>0</v>
      </c>
      <c r="Y57" s="3">
        <v>0</v>
      </c>
      <c r="Z57" s="3">
        <v>0</v>
      </c>
      <c r="AA57" s="3">
        <v>0</v>
      </c>
      <c r="AB57" s="3">
        <v>0</v>
      </c>
      <c r="AD57" s="3">
        <v>0</v>
      </c>
      <c r="AE57" s="3">
        <v>0</v>
      </c>
      <c r="AF57" s="3">
        <v>0</v>
      </c>
      <c r="AG57" s="3">
        <v>0</v>
      </c>
      <c r="AH57" s="3">
        <v>0</v>
      </c>
      <c r="AI57" s="3">
        <v>0</v>
      </c>
    </row>
    <row r="58" spans="1:35">
      <c r="A58" s="3" t="s">
        <v>80</v>
      </c>
      <c r="B58" s="3">
        <v>0</v>
      </c>
      <c r="C58" s="3">
        <v>0</v>
      </c>
      <c r="D58" s="3">
        <v>0</v>
      </c>
      <c r="E58" s="3">
        <v>0</v>
      </c>
      <c r="F58" s="3">
        <v>0</v>
      </c>
      <c r="G58" s="3">
        <v>0</v>
      </c>
      <c r="I58" s="3">
        <v>12.763483535311375</v>
      </c>
      <c r="J58" s="3">
        <v>0.93642579129210379</v>
      </c>
      <c r="K58" s="3">
        <v>18</v>
      </c>
      <c r="L58" s="3">
        <v>0.9</v>
      </c>
      <c r="M58" s="3">
        <v>0.9</v>
      </c>
      <c r="N58" s="3">
        <v>1</v>
      </c>
      <c r="P58" s="3">
        <v>13.630678014265039</v>
      </c>
      <c r="Q58" s="3">
        <v>1.0000497442600909</v>
      </c>
      <c r="R58" s="3">
        <v>20</v>
      </c>
      <c r="S58" s="3">
        <v>1</v>
      </c>
      <c r="T58" s="3">
        <v>1</v>
      </c>
      <c r="U58" s="3">
        <v>1</v>
      </c>
      <c r="W58" s="3">
        <v>13.630678014265039</v>
      </c>
      <c r="X58" s="3">
        <v>1.0000497442600909</v>
      </c>
      <c r="Y58" s="3">
        <v>20</v>
      </c>
      <c r="Z58" s="3">
        <v>1</v>
      </c>
      <c r="AA58" s="3">
        <v>1</v>
      </c>
      <c r="AB58" s="3">
        <v>1</v>
      </c>
      <c r="AD58" s="3">
        <v>13.630678014265039</v>
      </c>
      <c r="AE58" s="3">
        <v>1.0000497442600909</v>
      </c>
      <c r="AF58" s="3">
        <v>20</v>
      </c>
      <c r="AG58" s="3">
        <v>1</v>
      </c>
      <c r="AH58" s="3">
        <v>1</v>
      </c>
      <c r="AI58" s="3">
        <v>1</v>
      </c>
    </row>
    <row r="59" spans="1:35">
      <c r="A59" s="3" t="s">
        <v>81</v>
      </c>
      <c r="B59" s="3">
        <v>0</v>
      </c>
      <c r="C59" s="3">
        <v>0</v>
      </c>
      <c r="D59" s="3">
        <v>0</v>
      </c>
      <c r="E59" s="3">
        <v>0</v>
      </c>
      <c r="F59" s="3">
        <v>0</v>
      </c>
      <c r="G59" s="3">
        <v>0</v>
      </c>
      <c r="I59" s="3">
        <v>3</v>
      </c>
      <c r="J59" s="3">
        <v>0.22010271460014671</v>
      </c>
      <c r="K59" s="3">
        <v>2</v>
      </c>
      <c r="L59" s="3">
        <v>0.1</v>
      </c>
      <c r="M59" s="3">
        <v>0.1</v>
      </c>
      <c r="N59" s="3">
        <v>1</v>
      </c>
      <c r="P59" s="3">
        <v>0</v>
      </c>
      <c r="Q59" s="3">
        <v>0</v>
      </c>
      <c r="R59" s="3">
        <v>0</v>
      </c>
      <c r="S59" s="3">
        <v>0</v>
      </c>
      <c r="T59" s="3">
        <v>0</v>
      </c>
      <c r="U59" s="3">
        <v>0</v>
      </c>
      <c r="W59" s="3">
        <v>0</v>
      </c>
      <c r="X59" s="3">
        <v>0</v>
      </c>
      <c r="Y59" s="3">
        <v>0</v>
      </c>
      <c r="Z59" s="3">
        <v>0</v>
      </c>
      <c r="AA59" s="3">
        <v>0</v>
      </c>
      <c r="AB59" s="3">
        <v>0</v>
      </c>
      <c r="AD59" s="3">
        <v>3</v>
      </c>
      <c r="AE59" s="3">
        <v>0.22010271460014671</v>
      </c>
      <c r="AF59" s="3">
        <v>2</v>
      </c>
      <c r="AG59" s="3">
        <v>0.1</v>
      </c>
      <c r="AH59" s="3">
        <v>0.1</v>
      </c>
      <c r="AI59" s="3">
        <v>1</v>
      </c>
    </row>
    <row r="60" spans="1:35">
      <c r="A60" s="3" t="s">
        <v>82</v>
      </c>
      <c r="B60" s="3">
        <v>0.31546487678572871</v>
      </c>
      <c r="C60" s="3">
        <v>2.3144891913846565E-2</v>
      </c>
      <c r="D60" s="3">
        <v>1</v>
      </c>
      <c r="E60" s="3">
        <v>0.05</v>
      </c>
      <c r="F60" s="3">
        <v>0.1</v>
      </c>
      <c r="G60" s="3">
        <v>0.125</v>
      </c>
      <c r="I60" s="3">
        <v>0.81546487678572865</v>
      </c>
      <c r="J60" s="3">
        <v>5.9828677680537685E-2</v>
      </c>
      <c r="K60" s="3">
        <v>2</v>
      </c>
      <c r="L60" s="3">
        <v>0.1</v>
      </c>
      <c r="M60" s="3">
        <v>0.2</v>
      </c>
      <c r="N60" s="3">
        <v>0.33333333333333331</v>
      </c>
      <c r="P60" s="3">
        <v>1.076393327675897</v>
      </c>
      <c r="Q60" s="3">
        <v>7.8972364466316725E-2</v>
      </c>
      <c r="R60" s="3">
        <v>3</v>
      </c>
      <c r="S60" s="3">
        <v>0.15</v>
      </c>
      <c r="T60" s="3">
        <v>0.42857142857142855</v>
      </c>
      <c r="U60" s="3">
        <v>0.2</v>
      </c>
      <c r="W60" s="3">
        <v>0.94982820578304317</v>
      </c>
      <c r="X60" s="3">
        <v>6.968658883221153E-2</v>
      </c>
      <c r="Y60" s="3">
        <v>3</v>
      </c>
      <c r="Z60" s="3">
        <v>0.15</v>
      </c>
      <c r="AA60" s="3">
        <v>0.33333333333333331</v>
      </c>
      <c r="AB60" s="3">
        <v>0.14285714285714285</v>
      </c>
      <c r="AD60" s="3">
        <v>0</v>
      </c>
      <c r="AE60" s="3">
        <v>0</v>
      </c>
      <c r="AF60" s="3">
        <v>0</v>
      </c>
      <c r="AG60" s="3">
        <v>0</v>
      </c>
      <c r="AH60" s="3">
        <v>0</v>
      </c>
      <c r="AI60" s="3">
        <v>0</v>
      </c>
    </row>
    <row r="61" spans="1:35">
      <c r="A61" s="3" t="s">
        <v>83</v>
      </c>
      <c r="B61" s="3">
        <v>2.2073230812473543</v>
      </c>
      <c r="C61" s="3">
        <v>0.16194593406070096</v>
      </c>
      <c r="D61" s="3">
        <v>5</v>
      </c>
      <c r="E61" s="3">
        <v>0.25</v>
      </c>
      <c r="F61" s="3">
        <v>0.5</v>
      </c>
      <c r="G61" s="3">
        <v>0.5</v>
      </c>
      <c r="I61" s="3">
        <v>0</v>
      </c>
      <c r="J61" s="3">
        <v>0</v>
      </c>
      <c r="K61" s="3">
        <v>0</v>
      </c>
      <c r="L61" s="3">
        <v>0</v>
      </c>
      <c r="M61" s="3">
        <v>0</v>
      </c>
      <c r="N61" s="3">
        <v>0</v>
      </c>
      <c r="P61" s="3">
        <v>0.35620718710802218</v>
      </c>
      <c r="Q61" s="3">
        <v>2.6134056280852691E-2</v>
      </c>
      <c r="R61" s="3">
        <v>1</v>
      </c>
      <c r="S61" s="3">
        <v>0.05</v>
      </c>
      <c r="T61" s="3">
        <v>0.1</v>
      </c>
      <c r="U61" s="3">
        <v>0.16666666666666666</v>
      </c>
      <c r="W61" s="3">
        <v>4.7656694353667461</v>
      </c>
      <c r="X61" s="3">
        <v>0.34964559320372313</v>
      </c>
      <c r="Y61" s="3">
        <v>10</v>
      </c>
      <c r="Z61" s="3">
        <v>0.5</v>
      </c>
      <c r="AA61" s="3">
        <v>0.6</v>
      </c>
      <c r="AB61" s="3">
        <v>0.2</v>
      </c>
      <c r="AD61" s="3">
        <v>4.7397645210255437</v>
      </c>
      <c r="AE61" s="3">
        <v>0.34774501254772877</v>
      </c>
      <c r="AF61" s="3">
        <v>9</v>
      </c>
      <c r="AG61" s="3">
        <v>0.45</v>
      </c>
      <c r="AH61" s="3">
        <v>0.5</v>
      </c>
      <c r="AI61" s="3">
        <v>0.25</v>
      </c>
    </row>
    <row r="62" spans="1:35">
      <c r="A62" s="3" t="s">
        <v>84</v>
      </c>
      <c r="B62" s="3">
        <v>2.7920296742201796</v>
      </c>
      <c r="C62" s="3">
        <v>0.20484443684667494</v>
      </c>
      <c r="D62" s="3">
        <v>4</v>
      </c>
      <c r="E62" s="3">
        <v>0.2</v>
      </c>
      <c r="F62" s="3">
        <v>0.2</v>
      </c>
      <c r="G62" s="3">
        <v>0.33333333333333331</v>
      </c>
      <c r="I62" s="3">
        <v>1</v>
      </c>
      <c r="J62" s="3">
        <v>7.3367571533382248E-2</v>
      </c>
      <c r="K62" s="3">
        <v>1</v>
      </c>
      <c r="L62" s="3">
        <v>0.05</v>
      </c>
      <c r="M62" s="3">
        <v>0.1</v>
      </c>
      <c r="N62" s="3">
        <v>1</v>
      </c>
      <c r="P62" s="3">
        <v>1.8333333333333333</v>
      </c>
      <c r="Q62" s="3">
        <v>0.13450721447786743</v>
      </c>
      <c r="R62" s="3">
        <v>3</v>
      </c>
      <c r="S62" s="3">
        <v>0.15</v>
      </c>
      <c r="T62" s="3">
        <v>0.3</v>
      </c>
      <c r="U62" s="3">
        <v>1</v>
      </c>
      <c r="W62" s="3">
        <v>2.2652930825687716</v>
      </c>
      <c r="X62" s="3">
        <v>0.16619905227944032</v>
      </c>
      <c r="Y62" s="3">
        <v>4</v>
      </c>
      <c r="Z62" s="3">
        <v>0.2</v>
      </c>
      <c r="AA62" s="3">
        <v>0.4</v>
      </c>
      <c r="AB62" s="3">
        <v>1</v>
      </c>
      <c r="AD62" s="3">
        <v>1.3010299956639813</v>
      </c>
      <c r="AE62" s="3">
        <v>9.5453411273953126E-2</v>
      </c>
      <c r="AF62" s="3">
        <v>2</v>
      </c>
      <c r="AG62" s="3">
        <v>0.1</v>
      </c>
      <c r="AH62" s="3">
        <v>0.2</v>
      </c>
      <c r="AI62" s="3">
        <v>1</v>
      </c>
    </row>
    <row r="63" spans="1:35">
      <c r="A63" s="3" t="s">
        <v>86</v>
      </c>
      <c r="B63" s="3">
        <v>0.43067655807339306</v>
      </c>
      <c r="C63" s="3">
        <v>3.1597693182200515E-2</v>
      </c>
      <c r="D63" s="3">
        <v>1</v>
      </c>
      <c r="E63" s="3">
        <v>0.05</v>
      </c>
      <c r="F63" s="3">
        <v>0.1</v>
      </c>
      <c r="G63" s="3">
        <v>0.25</v>
      </c>
      <c r="I63" s="3">
        <v>0.43067655807339306</v>
      </c>
      <c r="J63" s="3">
        <v>3.1597693182200515E-2</v>
      </c>
      <c r="K63" s="3">
        <v>1</v>
      </c>
      <c r="L63" s="3">
        <v>0.05</v>
      </c>
      <c r="M63" s="3">
        <v>0.1</v>
      </c>
      <c r="N63" s="3">
        <v>0.25</v>
      </c>
      <c r="P63" s="3">
        <v>0.28906482631788782</v>
      </c>
      <c r="Q63" s="3">
        <v>2.1207984322662347E-2</v>
      </c>
      <c r="R63" s="3">
        <v>1</v>
      </c>
      <c r="S63" s="3">
        <v>0.05</v>
      </c>
      <c r="T63" s="3">
        <v>0.1</v>
      </c>
      <c r="U63" s="3">
        <v>0.1</v>
      </c>
      <c r="W63" s="3">
        <v>0</v>
      </c>
      <c r="X63" s="3">
        <v>0</v>
      </c>
      <c r="Y63" s="3">
        <v>0</v>
      </c>
      <c r="Z63" s="3">
        <v>0</v>
      </c>
      <c r="AA63" s="3">
        <v>0</v>
      </c>
      <c r="AB63" s="3">
        <v>0</v>
      </c>
      <c r="AD63" s="3">
        <v>0</v>
      </c>
      <c r="AE63" s="3">
        <v>0</v>
      </c>
      <c r="AF63" s="3">
        <v>0</v>
      </c>
      <c r="AG63" s="3">
        <v>0</v>
      </c>
      <c r="AH63" s="3">
        <v>0</v>
      </c>
      <c r="AI63" s="3">
        <v>0</v>
      </c>
    </row>
    <row r="64" spans="1:35">
      <c r="A64" s="3" t="s">
        <v>87</v>
      </c>
      <c r="B64" s="3">
        <v>0.43067655807339306</v>
      </c>
      <c r="C64" s="3">
        <v>3.1597693182200515E-2</v>
      </c>
      <c r="D64" s="3">
        <v>1</v>
      </c>
      <c r="E64" s="3">
        <v>0.05</v>
      </c>
      <c r="F64" s="3">
        <v>0.1</v>
      </c>
      <c r="G64" s="3">
        <v>0.25</v>
      </c>
      <c r="I64" s="3">
        <v>2.2261225940477054</v>
      </c>
      <c r="J64" s="3">
        <v>0.16332520866087347</v>
      </c>
      <c r="K64" s="3">
        <v>3</v>
      </c>
      <c r="L64" s="3">
        <v>0.15</v>
      </c>
      <c r="M64" s="3">
        <v>0.2</v>
      </c>
      <c r="N64" s="3">
        <v>0.5</v>
      </c>
      <c r="P64" s="3">
        <v>3</v>
      </c>
      <c r="Q64" s="3">
        <v>0.22010271460014671</v>
      </c>
      <c r="R64" s="3">
        <v>2</v>
      </c>
      <c r="S64" s="3">
        <v>0.1</v>
      </c>
      <c r="T64" s="3">
        <v>0.1</v>
      </c>
      <c r="U64" s="3">
        <v>1</v>
      </c>
      <c r="W64" s="3">
        <v>3.3154648767857289</v>
      </c>
      <c r="X64" s="3">
        <v>0.2432476065139933</v>
      </c>
      <c r="Y64" s="3">
        <v>3</v>
      </c>
      <c r="Z64" s="3">
        <v>0.15</v>
      </c>
      <c r="AA64" s="3">
        <v>0.2</v>
      </c>
      <c r="AB64" s="3">
        <v>1</v>
      </c>
      <c r="AD64" s="3">
        <v>2.3234658187877653</v>
      </c>
      <c r="AE64" s="3">
        <v>0.1704670446652799</v>
      </c>
      <c r="AF64" s="3">
        <v>3</v>
      </c>
      <c r="AG64" s="3">
        <v>0.15</v>
      </c>
      <c r="AH64" s="3">
        <v>0.2</v>
      </c>
      <c r="AI64" s="3">
        <v>0.5</v>
      </c>
    </row>
    <row r="65" spans="1:35">
      <c r="A65" s="3" t="s">
        <v>88</v>
      </c>
      <c r="B65" s="3">
        <v>1</v>
      </c>
      <c r="C65" s="3">
        <v>7.3367571533382248E-2</v>
      </c>
      <c r="D65" s="3">
        <v>1</v>
      </c>
      <c r="E65" s="3">
        <v>0.05</v>
      </c>
      <c r="F65" s="3">
        <v>0.1</v>
      </c>
      <c r="G65" s="3">
        <v>1</v>
      </c>
      <c r="I65" s="3">
        <v>1</v>
      </c>
      <c r="J65" s="3">
        <v>7.3367571533382248E-2</v>
      </c>
      <c r="K65" s="3">
        <v>1</v>
      </c>
      <c r="L65" s="3">
        <v>0.05</v>
      </c>
      <c r="M65" s="3">
        <v>0.1</v>
      </c>
      <c r="N65" s="3">
        <v>1</v>
      </c>
      <c r="P65" s="3">
        <v>0</v>
      </c>
      <c r="Q65" s="3">
        <v>0</v>
      </c>
      <c r="R65" s="3">
        <v>0</v>
      </c>
      <c r="S65" s="3">
        <v>0</v>
      </c>
      <c r="T65" s="3">
        <v>0</v>
      </c>
      <c r="U65" s="3">
        <v>0</v>
      </c>
      <c r="W65" s="3">
        <v>0</v>
      </c>
      <c r="X65" s="3">
        <v>0</v>
      </c>
      <c r="Y65" s="3">
        <v>0</v>
      </c>
      <c r="Z65" s="3">
        <v>0</v>
      </c>
      <c r="AA65" s="3">
        <v>0</v>
      </c>
      <c r="AB65" s="3">
        <v>0</v>
      </c>
      <c r="AD65" s="3">
        <v>0</v>
      </c>
      <c r="AE65" s="3">
        <v>0</v>
      </c>
      <c r="AF65" s="3">
        <v>0</v>
      </c>
      <c r="AG65" s="3">
        <v>0</v>
      </c>
      <c r="AH65" s="3">
        <v>0</v>
      </c>
      <c r="AI65" s="3">
        <v>0</v>
      </c>
    </row>
    <row r="66" spans="1:35">
      <c r="A66" s="3" t="s">
        <v>89</v>
      </c>
      <c r="B66" s="3">
        <v>1</v>
      </c>
      <c r="C66" s="3">
        <v>7.3367571533382248E-2</v>
      </c>
      <c r="D66" s="3">
        <v>1</v>
      </c>
      <c r="E66" s="3">
        <v>0.05</v>
      </c>
      <c r="F66" s="3">
        <v>0.1</v>
      </c>
      <c r="G66" s="3">
        <v>1</v>
      </c>
      <c r="I66" s="3">
        <v>1</v>
      </c>
      <c r="J66" s="3">
        <v>7.3367571533382248E-2</v>
      </c>
      <c r="K66" s="3">
        <v>1</v>
      </c>
      <c r="L66" s="3">
        <v>0.05</v>
      </c>
      <c r="M66" s="3">
        <v>0.1</v>
      </c>
      <c r="N66" s="3">
        <v>1</v>
      </c>
      <c r="P66" s="3">
        <v>0</v>
      </c>
      <c r="Q66" s="3">
        <v>0</v>
      </c>
      <c r="R66" s="3">
        <v>0</v>
      </c>
      <c r="S66" s="3">
        <v>0</v>
      </c>
      <c r="T66" s="3">
        <v>0</v>
      </c>
      <c r="U66" s="3">
        <v>0</v>
      </c>
      <c r="W66" s="3">
        <v>0</v>
      </c>
      <c r="X66" s="3">
        <v>0</v>
      </c>
      <c r="Y66" s="3">
        <v>0</v>
      </c>
      <c r="Z66" s="3">
        <v>0</v>
      </c>
      <c r="AA66" s="3">
        <v>0</v>
      </c>
      <c r="AB66" s="3">
        <v>0</v>
      </c>
      <c r="AD66" s="3">
        <v>0</v>
      </c>
      <c r="AE66" s="3">
        <v>0</v>
      </c>
      <c r="AF66" s="3">
        <v>0</v>
      </c>
      <c r="AG66" s="3">
        <v>0</v>
      </c>
      <c r="AH66" s="3">
        <v>0</v>
      </c>
      <c r="AI66" s="3">
        <v>0</v>
      </c>
    </row>
    <row r="67" spans="1:35">
      <c r="A67" s="3" t="s">
        <v>90</v>
      </c>
      <c r="B67" s="3">
        <v>0</v>
      </c>
      <c r="C67" s="3">
        <v>0</v>
      </c>
      <c r="D67" s="3">
        <v>0</v>
      </c>
      <c r="E67" s="3">
        <v>0</v>
      </c>
      <c r="F67" s="3">
        <v>0</v>
      </c>
      <c r="G67" s="3">
        <v>0</v>
      </c>
      <c r="I67" s="3">
        <v>1.3175293653079347</v>
      </c>
      <c r="J67" s="3">
        <v>9.6663929956561603E-2</v>
      </c>
      <c r="K67" s="3">
        <v>3</v>
      </c>
      <c r="L67" s="3">
        <v>0.15</v>
      </c>
      <c r="M67" s="3">
        <v>0.3</v>
      </c>
      <c r="N67" s="3">
        <v>0.33333333333333331</v>
      </c>
      <c r="P67" s="3">
        <v>0</v>
      </c>
      <c r="Q67" s="3">
        <v>0</v>
      </c>
      <c r="R67" s="3">
        <v>0</v>
      </c>
      <c r="S67" s="3">
        <v>0</v>
      </c>
      <c r="T67" s="3">
        <v>0</v>
      </c>
      <c r="U67" s="3">
        <v>0</v>
      </c>
      <c r="W67" s="3">
        <v>0.81752936530793474</v>
      </c>
      <c r="X67" s="3">
        <v>5.9980144189870487E-2</v>
      </c>
      <c r="Y67" s="3">
        <v>2</v>
      </c>
      <c r="Z67" s="3">
        <v>0.1</v>
      </c>
      <c r="AA67" s="3">
        <v>0.2</v>
      </c>
      <c r="AB67" s="3">
        <v>0.25</v>
      </c>
      <c r="AD67" s="3">
        <v>2.0050053972270843</v>
      </c>
      <c r="AE67" s="3">
        <v>0.14710237690587558</v>
      </c>
      <c r="AF67" s="3">
        <v>4</v>
      </c>
      <c r="AG67" s="3">
        <v>0.2</v>
      </c>
      <c r="AH67" s="3">
        <v>0.4</v>
      </c>
      <c r="AI67" s="3">
        <v>1</v>
      </c>
    </row>
    <row r="68" spans="1:35">
      <c r="A68" s="3" t="s">
        <v>91</v>
      </c>
      <c r="B68" s="3">
        <v>7.7846474651759978</v>
      </c>
      <c r="C68" s="3">
        <v>0.57114067976346272</v>
      </c>
      <c r="D68" s="3">
        <v>10</v>
      </c>
      <c r="E68" s="3">
        <v>0.5</v>
      </c>
      <c r="F68" s="3">
        <v>0.7</v>
      </c>
      <c r="G68" s="3">
        <v>1</v>
      </c>
      <c r="I68" s="3">
        <v>7.7846474651759978</v>
      </c>
      <c r="J68" s="3">
        <v>0.57114067976346272</v>
      </c>
      <c r="K68" s="3">
        <v>10</v>
      </c>
      <c r="L68" s="3">
        <v>0.5</v>
      </c>
      <c r="M68" s="3">
        <v>0.7</v>
      </c>
      <c r="N68" s="3">
        <v>1</v>
      </c>
      <c r="P68" s="3">
        <v>6.499742312775183</v>
      </c>
      <c r="Q68" s="3">
        <v>0.47687030908108458</v>
      </c>
      <c r="R68" s="3">
        <v>10</v>
      </c>
      <c r="S68" s="3">
        <v>0.5</v>
      </c>
      <c r="T68" s="3">
        <v>0.5</v>
      </c>
      <c r="U68" s="3">
        <v>0.5</v>
      </c>
      <c r="W68" s="3">
        <v>7.323632148363604</v>
      </c>
      <c r="X68" s="3">
        <v>0.53731710552924461</v>
      </c>
      <c r="Y68" s="3">
        <v>12</v>
      </c>
      <c r="Z68" s="3">
        <v>0.6</v>
      </c>
      <c r="AA68" s="3">
        <v>0.6</v>
      </c>
      <c r="AB68" s="3">
        <v>0.5</v>
      </c>
      <c r="AD68" s="3">
        <v>9.1948619739873063</v>
      </c>
      <c r="AE68" s="3">
        <v>0.67460469361608988</v>
      </c>
      <c r="AF68" s="3">
        <v>12</v>
      </c>
      <c r="AG68" s="3">
        <v>0.6</v>
      </c>
      <c r="AH68" s="3">
        <v>0.6</v>
      </c>
      <c r="AI68" s="3">
        <v>1</v>
      </c>
    </row>
    <row r="69" spans="1:35">
      <c r="A69" s="3" t="s">
        <v>92</v>
      </c>
      <c r="B69" s="3">
        <v>0.33333333333333331</v>
      </c>
      <c r="C69" s="3">
        <v>2.4455857177794079E-2</v>
      </c>
      <c r="D69" s="3">
        <v>1</v>
      </c>
      <c r="E69" s="3">
        <v>0.05</v>
      </c>
      <c r="F69" s="3">
        <v>0.1</v>
      </c>
      <c r="G69" s="3">
        <v>0.14285714285714285</v>
      </c>
      <c r="I69" s="3">
        <v>1</v>
      </c>
      <c r="J69" s="3">
        <v>7.3367571533382248E-2</v>
      </c>
      <c r="K69" s="3">
        <v>1</v>
      </c>
      <c r="L69" s="3">
        <v>0.05</v>
      </c>
      <c r="M69" s="3">
        <v>0.1</v>
      </c>
      <c r="N69" s="3">
        <v>1</v>
      </c>
      <c r="P69" s="3">
        <v>4.4496232480215125</v>
      </c>
      <c r="Q69" s="3">
        <v>0.32645805194581895</v>
      </c>
      <c r="R69" s="3">
        <v>5</v>
      </c>
      <c r="S69" s="3">
        <v>0.25</v>
      </c>
      <c r="T69" s="3">
        <v>0.3</v>
      </c>
      <c r="U69" s="3">
        <v>1</v>
      </c>
      <c r="W69" s="3">
        <v>5.9828840826962413</v>
      </c>
      <c r="X69" s="3">
        <v>0.43894967591315048</v>
      </c>
      <c r="Y69" s="3">
        <v>7</v>
      </c>
      <c r="Z69" s="3">
        <v>0.35</v>
      </c>
      <c r="AA69" s="3">
        <v>0.5</v>
      </c>
      <c r="AB69" s="3">
        <v>1</v>
      </c>
      <c r="AD69" s="3">
        <v>5.9973189638179889</v>
      </c>
      <c r="AE69" s="3">
        <v>0.44000872808642616</v>
      </c>
      <c r="AF69" s="3">
        <v>7</v>
      </c>
      <c r="AG69" s="3">
        <v>0.35</v>
      </c>
      <c r="AH69" s="3">
        <v>0.5</v>
      </c>
      <c r="AI69" s="3">
        <v>1</v>
      </c>
    </row>
    <row r="70" spans="1:35">
      <c r="A70" s="3" t="s">
        <v>93</v>
      </c>
      <c r="B70" s="3">
        <v>1.1164948724497097</v>
      </c>
      <c r="C70" s="3">
        <v>8.1914517421108557E-2</v>
      </c>
      <c r="D70" s="3">
        <v>3</v>
      </c>
      <c r="E70" s="3">
        <v>0.15</v>
      </c>
      <c r="F70" s="3">
        <v>0.3</v>
      </c>
      <c r="G70" s="3">
        <v>0.33333333333333331</v>
      </c>
      <c r="I70" s="3">
        <v>0</v>
      </c>
      <c r="J70" s="3">
        <v>0</v>
      </c>
      <c r="K70" s="3">
        <v>0</v>
      </c>
      <c r="L70" s="3">
        <v>0</v>
      </c>
      <c r="M70" s="3">
        <v>0</v>
      </c>
      <c r="N70" s="3">
        <v>0</v>
      </c>
      <c r="P70" s="3">
        <v>1.6309297535714573</v>
      </c>
      <c r="Q70" s="3">
        <v>0.11965735536107537</v>
      </c>
      <c r="R70" s="3">
        <v>2</v>
      </c>
      <c r="S70" s="3">
        <v>0.1</v>
      </c>
      <c r="T70" s="3">
        <v>0.2</v>
      </c>
      <c r="U70" s="3">
        <v>1</v>
      </c>
      <c r="W70" s="3">
        <v>1.4306765580733931</v>
      </c>
      <c r="X70" s="3">
        <v>0.10496526471558276</v>
      </c>
      <c r="Y70" s="3">
        <v>2</v>
      </c>
      <c r="Z70" s="3">
        <v>0.1</v>
      </c>
      <c r="AA70" s="3">
        <v>0.2</v>
      </c>
      <c r="AB70" s="3">
        <v>1</v>
      </c>
      <c r="AD70" s="3">
        <v>1.5</v>
      </c>
      <c r="AE70" s="3">
        <v>0.11005135730007336</v>
      </c>
      <c r="AF70" s="3">
        <v>2</v>
      </c>
      <c r="AG70" s="3">
        <v>0.1</v>
      </c>
      <c r="AH70" s="3">
        <v>0.2</v>
      </c>
      <c r="AI70" s="3">
        <v>1</v>
      </c>
    </row>
    <row r="71" spans="1:35">
      <c r="A71" s="3" t="s">
        <v>94</v>
      </c>
      <c r="B71" s="3">
        <v>0.62239815965122114</v>
      </c>
      <c r="C71" s="3">
        <v>4.566384150045643E-2</v>
      </c>
      <c r="D71" s="3">
        <v>2</v>
      </c>
      <c r="E71" s="3">
        <v>0.1</v>
      </c>
      <c r="F71" s="3">
        <v>0.2</v>
      </c>
      <c r="G71" s="3">
        <v>0.14285714285714285</v>
      </c>
      <c r="I71" s="3">
        <v>0.28906482631788782</v>
      </c>
      <c r="J71" s="3">
        <v>2.1207984322662347E-2</v>
      </c>
      <c r="K71" s="3">
        <v>1</v>
      </c>
      <c r="L71" s="3">
        <v>0.05</v>
      </c>
      <c r="M71" s="3">
        <v>0.1</v>
      </c>
      <c r="N71" s="3">
        <v>0.1</v>
      </c>
      <c r="P71" s="3">
        <v>4.1521394108193288</v>
      </c>
      <c r="Q71" s="3">
        <v>0.30463238523986269</v>
      </c>
      <c r="R71" s="3">
        <v>7</v>
      </c>
      <c r="S71" s="3">
        <v>0.35</v>
      </c>
      <c r="T71" s="3">
        <v>0.4</v>
      </c>
      <c r="U71" s="3">
        <v>0.5</v>
      </c>
      <c r="W71" s="3">
        <v>5.0002838117202808</v>
      </c>
      <c r="X71" s="3">
        <v>0.36685868024360091</v>
      </c>
      <c r="Y71" s="3">
        <v>7</v>
      </c>
      <c r="Z71" s="3">
        <v>0.35</v>
      </c>
      <c r="AA71" s="3">
        <v>0.4</v>
      </c>
      <c r="AB71" s="3">
        <v>0.5</v>
      </c>
      <c r="AD71" s="3">
        <v>5.0716717421690936</v>
      </c>
      <c r="AE71" s="3">
        <v>0.37209623933742431</v>
      </c>
      <c r="AF71" s="3">
        <v>7</v>
      </c>
      <c r="AG71" s="3">
        <v>0.35</v>
      </c>
      <c r="AH71" s="3">
        <v>0.4</v>
      </c>
      <c r="AI71" s="3">
        <v>0.5</v>
      </c>
    </row>
    <row r="72" spans="1:35">
      <c r="A72" s="3" t="s">
        <v>95</v>
      </c>
      <c r="B72" s="3">
        <v>0</v>
      </c>
      <c r="C72" s="3">
        <v>0</v>
      </c>
      <c r="D72" s="3">
        <v>0</v>
      </c>
      <c r="E72" s="3">
        <v>0</v>
      </c>
      <c r="F72" s="3">
        <v>0</v>
      </c>
      <c r="G72" s="3">
        <v>0</v>
      </c>
      <c r="I72" s="3">
        <v>0</v>
      </c>
      <c r="J72" s="3">
        <v>0</v>
      </c>
      <c r="K72" s="3">
        <v>0</v>
      </c>
      <c r="L72" s="3">
        <v>0</v>
      </c>
      <c r="M72" s="3">
        <v>0</v>
      </c>
      <c r="N72" s="3">
        <v>0</v>
      </c>
      <c r="P72" s="3">
        <v>0</v>
      </c>
      <c r="Q72" s="3">
        <v>0</v>
      </c>
      <c r="R72" s="3">
        <v>0</v>
      </c>
      <c r="S72" s="3">
        <v>0</v>
      </c>
      <c r="T72" s="3">
        <v>0</v>
      </c>
      <c r="U72" s="3">
        <v>0</v>
      </c>
      <c r="W72" s="3">
        <v>0</v>
      </c>
      <c r="X72" s="3">
        <v>0</v>
      </c>
      <c r="Y72" s="3">
        <v>0</v>
      </c>
      <c r="Z72" s="3">
        <v>0</v>
      </c>
      <c r="AA72" s="3">
        <v>0</v>
      </c>
      <c r="AB72" s="3">
        <v>0</v>
      </c>
      <c r="AD72" s="3">
        <v>1</v>
      </c>
      <c r="AE72" s="3">
        <v>7.3367571533382248E-2</v>
      </c>
      <c r="AF72" s="3">
        <v>1</v>
      </c>
      <c r="AG72" s="3">
        <v>0.05</v>
      </c>
      <c r="AH72" s="3">
        <v>0.1</v>
      </c>
      <c r="AI72" s="3">
        <v>1</v>
      </c>
    </row>
    <row r="73" spans="1:35">
      <c r="A73" s="3" t="s">
        <v>96</v>
      </c>
      <c r="B73" s="3">
        <v>0</v>
      </c>
      <c r="C73" s="3">
        <v>0</v>
      </c>
      <c r="D73" s="3">
        <v>0</v>
      </c>
      <c r="E73" s="3">
        <v>0</v>
      </c>
      <c r="F73" s="3">
        <v>0</v>
      </c>
      <c r="G73" s="3">
        <v>0</v>
      </c>
      <c r="I73" s="3">
        <v>0</v>
      </c>
      <c r="J73" s="3">
        <v>0</v>
      </c>
      <c r="K73" s="3">
        <v>0</v>
      </c>
      <c r="L73" s="3">
        <v>0</v>
      </c>
      <c r="M73" s="3">
        <v>0</v>
      </c>
      <c r="N73" s="3">
        <v>0</v>
      </c>
      <c r="P73" s="3">
        <v>0</v>
      </c>
      <c r="Q73" s="3">
        <v>0</v>
      </c>
      <c r="R73" s="3">
        <v>0</v>
      </c>
      <c r="S73" s="3">
        <v>0</v>
      </c>
      <c r="T73" s="3">
        <v>0</v>
      </c>
      <c r="U73" s="3">
        <v>0</v>
      </c>
      <c r="W73" s="3">
        <v>1</v>
      </c>
      <c r="X73" s="3">
        <v>7.3367571533382248E-2</v>
      </c>
      <c r="Y73" s="3">
        <v>1</v>
      </c>
      <c r="Z73" s="3">
        <v>0.05</v>
      </c>
      <c r="AA73" s="3">
        <v>1</v>
      </c>
      <c r="AB73" s="3">
        <v>1</v>
      </c>
      <c r="AD73" s="3">
        <v>1</v>
      </c>
      <c r="AE73" s="3">
        <v>7.3367571533382248E-2</v>
      </c>
      <c r="AF73" s="3">
        <v>1</v>
      </c>
      <c r="AG73" s="3">
        <v>0.05</v>
      </c>
      <c r="AH73" s="3">
        <v>1</v>
      </c>
      <c r="AI73" s="3">
        <v>1</v>
      </c>
    </row>
    <row r="74" spans="1:35" s="1" customFormat="1" ht="21">
      <c r="A74" s="4" t="s">
        <v>218</v>
      </c>
    </row>
    <row r="75" spans="1:35" s="5" customFormat="1">
      <c r="A75" s="5" t="s">
        <v>97</v>
      </c>
      <c r="B75" s="5">
        <v>2.8927892607143724</v>
      </c>
      <c r="C75" s="5">
        <v>0.21223692301646163</v>
      </c>
      <c r="D75" s="5">
        <v>3</v>
      </c>
      <c r="E75" s="5">
        <v>0.15</v>
      </c>
      <c r="F75" s="5">
        <v>0.2</v>
      </c>
      <c r="G75" s="5">
        <v>1</v>
      </c>
      <c r="I75" s="5">
        <v>3</v>
      </c>
      <c r="J75" s="5">
        <v>0.22010271460014671</v>
      </c>
      <c r="K75" s="5">
        <v>2</v>
      </c>
      <c r="L75" s="5">
        <v>0.1</v>
      </c>
      <c r="M75" s="5">
        <v>0.1</v>
      </c>
      <c r="N75" s="5">
        <v>1</v>
      </c>
      <c r="P75" s="5">
        <v>9.3706942745970014</v>
      </c>
      <c r="Q75" s="5">
        <v>0.68750508250895093</v>
      </c>
      <c r="R75" s="5">
        <v>14</v>
      </c>
      <c r="S75" s="5">
        <v>0.7</v>
      </c>
      <c r="T75" s="5">
        <v>0.7</v>
      </c>
      <c r="U75" s="5">
        <v>1</v>
      </c>
      <c r="W75" s="5">
        <v>4.543559338088345</v>
      </c>
      <c r="X75" s="5">
        <v>0.33334991475336351</v>
      </c>
      <c r="Y75" s="5">
        <v>10</v>
      </c>
      <c r="Z75" s="5">
        <v>0.5</v>
      </c>
      <c r="AA75" s="5">
        <v>1</v>
      </c>
      <c r="AB75" s="5">
        <v>1</v>
      </c>
      <c r="AD75" s="5">
        <v>4.543559338088345</v>
      </c>
      <c r="AE75" s="5">
        <v>0.33334991475336351</v>
      </c>
      <c r="AF75" s="5">
        <v>10</v>
      </c>
      <c r="AG75" s="5">
        <v>0.5</v>
      </c>
      <c r="AH75" s="5">
        <v>1</v>
      </c>
      <c r="AI75" s="5">
        <v>1</v>
      </c>
    </row>
    <row r="76" spans="1:35" s="5" customFormat="1">
      <c r="A76" s="5" t="s">
        <v>98</v>
      </c>
      <c r="B76" s="5">
        <v>4.1415142915693091</v>
      </c>
      <c r="C76" s="5">
        <v>0.30385284604323615</v>
      </c>
      <c r="D76" s="5">
        <v>8</v>
      </c>
      <c r="E76" s="5">
        <v>0.4</v>
      </c>
      <c r="F76" s="5">
        <v>0.4</v>
      </c>
      <c r="G76" s="5">
        <v>0.25</v>
      </c>
      <c r="I76" s="5">
        <v>6.0100430390527544</v>
      </c>
      <c r="J76" s="5">
        <v>0.44094226258640895</v>
      </c>
      <c r="K76" s="5">
        <v>8</v>
      </c>
      <c r="L76" s="5">
        <v>0.4</v>
      </c>
      <c r="M76" s="5">
        <v>0.4</v>
      </c>
      <c r="N76" s="5">
        <v>1</v>
      </c>
      <c r="P76" s="5">
        <v>0</v>
      </c>
      <c r="Q76" s="5">
        <v>0</v>
      </c>
      <c r="R76" s="5">
        <v>0</v>
      </c>
      <c r="S76" s="5">
        <v>0</v>
      </c>
      <c r="T76" s="5">
        <v>0</v>
      </c>
      <c r="U76" s="5">
        <v>0</v>
      </c>
      <c r="W76" s="5">
        <v>4.8927892607143724</v>
      </c>
      <c r="X76" s="5">
        <v>0.35897206608322613</v>
      </c>
      <c r="Y76" s="5">
        <v>4</v>
      </c>
      <c r="Z76" s="5">
        <v>0.2</v>
      </c>
      <c r="AA76" s="5">
        <v>1</v>
      </c>
      <c r="AB76" s="5">
        <v>1</v>
      </c>
      <c r="AD76" s="5">
        <v>6.3927892607143724</v>
      </c>
      <c r="AE76" s="5">
        <v>0.4690234233832995</v>
      </c>
      <c r="AF76" s="5">
        <v>6</v>
      </c>
      <c r="AG76" s="5">
        <v>0.3</v>
      </c>
      <c r="AH76" s="5">
        <v>1</v>
      </c>
      <c r="AI76" s="5">
        <v>1</v>
      </c>
    </row>
    <row r="77" spans="1:35" s="5" customFormat="1">
      <c r="A77" s="5" t="s">
        <v>99</v>
      </c>
      <c r="B77" s="5">
        <v>5.9368792507209172</v>
      </c>
      <c r="C77" s="5">
        <v>0.43557441311231965</v>
      </c>
      <c r="D77" s="5">
        <v>7</v>
      </c>
      <c r="E77" s="5">
        <v>0.35</v>
      </c>
      <c r="F77" s="5">
        <v>0.5</v>
      </c>
      <c r="G77" s="5">
        <v>1</v>
      </c>
      <c r="I77" s="5">
        <v>3</v>
      </c>
      <c r="J77" s="5">
        <v>0.22010271460014671</v>
      </c>
      <c r="K77" s="5">
        <v>2</v>
      </c>
      <c r="L77" s="5">
        <v>0.1</v>
      </c>
      <c r="M77" s="5">
        <v>0.1</v>
      </c>
      <c r="N77" s="5">
        <v>1</v>
      </c>
      <c r="P77" s="5">
        <v>2.9356819553004776</v>
      </c>
      <c r="Q77" s="5">
        <v>0.21538385585476724</v>
      </c>
      <c r="R77" s="5">
        <v>6</v>
      </c>
      <c r="S77" s="5">
        <v>0.3</v>
      </c>
      <c r="T77" s="5">
        <v>0.6</v>
      </c>
      <c r="U77" s="5">
        <v>1</v>
      </c>
      <c r="W77" s="5">
        <v>0.61649487244970991</v>
      </c>
      <c r="X77" s="5">
        <v>4.5230731654417454E-2</v>
      </c>
      <c r="Y77" s="5">
        <v>2</v>
      </c>
      <c r="Z77" s="5">
        <v>0.1</v>
      </c>
      <c r="AA77" s="5">
        <v>0.2</v>
      </c>
      <c r="AB77" s="5">
        <v>0.125</v>
      </c>
      <c r="AD77" s="5">
        <v>0</v>
      </c>
      <c r="AE77" s="5">
        <v>0</v>
      </c>
      <c r="AF77" s="5">
        <v>0</v>
      </c>
      <c r="AG77" s="5">
        <v>0</v>
      </c>
      <c r="AH77" s="5">
        <v>0</v>
      </c>
      <c r="AI77" s="5">
        <v>0</v>
      </c>
    </row>
    <row r="78" spans="1:35" s="5" customFormat="1">
      <c r="A78" s="5" t="s">
        <v>100</v>
      </c>
      <c r="B78" s="5">
        <v>3.0500124296361264</v>
      </c>
      <c r="C78" s="5">
        <v>0.22377200510903347</v>
      </c>
      <c r="D78" s="5">
        <v>7</v>
      </c>
      <c r="E78" s="5">
        <v>0.35</v>
      </c>
      <c r="F78" s="5">
        <v>0.5</v>
      </c>
      <c r="G78" s="5">
        <v>0.5</v>
      </c>
      <c r="I78" s="5">
        <v>2.0207713800552618</v>
      </c>
      <c r="J78" s="5">
        <v>0.14825908877881597</v>
      </c>
      <c r="K78" s="5">
        <v>4</v>
      </c>
      <c r="L78" s="5">
        <v>0.2</v>
      </c>
      <c r="M78" s="5">
        <v>0.4</v>
      </c>
      <c r="N78" s="5">
        <v>1</v>
      </c>
      <c r="P78" s="5">
        <v>1.2890648263178879</v>
      </c>
      <c r="Q78" s="5">
        <v>9.4575555856044588E-2</v>
      </c>
      <c r="R78" s="5">
        <v>2</v>
      </c>
      <c r="S78" s="5">
        <v>0.1</v>
      </c>
      <c r="T78" s="5">
        <v>0.2</v>
      </c>
      <c r="U78" s="5">
        <v>1</v>
      </c>
      <c r="W78" s="5">
        <v>13.630678014265039</v>
      </c>
      <c r="X78" s="5">
        <v>1.0000497442600909</v>
      </c>
      <c r="Y78" s="5">
        <v>20</v>
      </c>
      <c r="Z78" s="5">
        <v>1</v>
      </c>
      <c r="AA78" s="5">
        <v>1</v>
      </c>
      <c r="AB78" s="5">
        <v>1</v>
      </c>
      <c r="AD78" s="5">
        <v>13.630678014265039</v>
      </c>
      <c r="AE78" s="5">
        <v>1.0000497442600909</v>
      </c>
      <c r="AF78" s="5">
        <v>20</v>
      </c>
      <c r="AG78" s="5">
        <v>1</v>
      </c>
      <c r="AH78" s="5">
        <v>1</v>
      </c>
      <c r="AI78" s="5">
        <v>1</v>
      </c>
    </row>
    <row r="79" spans="1:35" s="5" customFormat="1">
      <c r="A79" s="5" t="s">
        <v>101</v>
      </c>
      <c r="B79" s="5">
        <v>0.90308998699194354</v>
      </c>
      <c r="C79" s="5">
        <v>6.6257519221712649E-2</v>
      </c>
      <c r="D79" s="5">
        <v>2</v>
      </c>
      <c r="E79" s="5">
        <v>0.1</v>
      </c>
      <c r="F79" s="5">
        <v>0.1</v>
      </c>
      <c r="G79" s="5">
        <v>0.1111111111111111</v>
      </c>
      <c r="I79" s="5">
        <v>13.630678014265039</v>
      </c>
      <c r="J79" s="5">
        <v>1.0000497442600909</v>
      </c>
      <c r="K79" s="5">
        <v>20</v>
      </c>
      <c r="L79" s="5">
        <v>1</v>
      </c>
      <c r="M79" s="5">
        <v>1</v>
      </c>
      <c r="N79" s="5">
        <v>1</v>
      </c>
      <c r="P79" s="5">
        <v>13.630678014265039</v>
      </c>
      <c r="Q79" s="5">
        <v>1.0000497442600909</v>
      </c>
      <c r="R79" s="5">
        <v>20</v>
      </c>
      <c r="S79" s="5">
        <v>1</v>
      </c>
      <c r="T79" s="5">
        <v>1</v>
      </c>
      <c r="U79" s="5">
        <v>1</v>
      </c>
      <c r="W79" s="5">
        <v>13.630678014265039</v>
      </c>
      <c r="X79" s="5">
        <v>1.0000497442600909</v>
      </c>
      <c r="Y79" s="5">
        <v>20</v>
      </c>
      <c r="Z79" s="5">
        <v>1</v>
      </c>
      <c r="AA79" s="5">
        <v>1</v>
      </c>
      <c r="AB79" s="5">
        <v>1</v>
      </c>
      <c r="AD79" s="5">
        <v>13.630678014265039</v>
      </c>
      <c r="AE79" s="5">
        <v>1.0000497442600909</v>
      </c>
      <c r="AF79" s="5">
        <v>20</v>
      </c>
      <c r="AG79" s="5">
        <v>1</v>
      </c>
      <c r="AH79" s="5">
        <v>1</v>
      </c>
      <c r="AI79" s="5">
        <v>1</v>
      </c>
    </row>
    <row r="80" spans="1:35" s="5" customFormat="1">
      <c r="A80" s="5" t="s">
        <v>102</v>
      </c>
      <c r="B80" s="5">
        <v>7.208835448059606</v>
      </c>
      <c r="C80" s="5">
        <v>0.5288947504078948</v>
      </c>
      <c r="D80" s="5">
        <v>9</v>
      </c>
      <c r="E80" s="5">
        <v>0.45</v>
      </c>
      <c r="F80" s="5">
        <v>0.5</v>
      </c>
      <c r="G80" s="5">
        <v>1</v>
      </c>
      <c r="I80" s="5">
        <v>3</v>
      </c>
      <c r="J80" s="5">
        <v>0.22010271460014671</v>
      </c>
      <c r="K80" s="5">
        <v>2</v>
      </c>
      <c r="L80" s="5">
        <v>0.1</v>
      </c>
      <c r="M80" s="5">
        <v>0.1</v>
      </c>
      <c r="N80" s="5">
        <v>1</v>
      </c>
      <c r="P80" s="5">
        <v>9.5576991095869275</v>
      </c>
      <c r="Q80" s="5">
        <v>0.7012251731171627</v>
      </c>
      <c r="R80" s="5">
        <v>15</v>
      </c>
      <c r="S80" s="5">
        <v>0.75</v>
      </c>
      <c r="T80" s="5">
        <v>0.9</v>
      </c>
      <c r="U80" s="5">
        <v>1</v>
      </c>
      <c r="W80" s="5">
        <v>11.760518687409084</v>
      </c>
      <c r="X80" s="5">
        <v>0.8628406960681646</v>
      </c>
      <c r="Y80" s="5">
        <v>17</v>
      </c>
      <c r="Z80" s="5">
        <v>0.85</v>
      </c>
      <c r="AA80" s="5">
        <v>0.9</v>
      </c>
      <c r="AB80" s="5">
        <v>1</v>
      </c>
      <c r="AD80" s="5">
        <v>10.870694274597001</v>
      </c>
      <c r="AE80" s="5">
        <v>0.79755643980902424</v>
      </c>
      <c r="AF80" s="5">
        <v>16</v>
      </c>
      <c r="AG80" s="5">
        <v>0.8</v>
      </c>
      <c r="AH80" s="5">
        <v>0.8</v>
      </c>
      <c r="AI80" s="5">
        <v>1</v>
      </c>
    </row>
    <row r="81" spans="1:35" s="5" customFormat="1">
      <c r="A81" s="5" t="s">
        <v>103</v>
      </c>
      <c r="B81" s="5">
        <v>1</v>
      </c>
      <c r="C81" s="5">
        <v>7.3367571533382248E-2</v>
      </c>
      <c r="D81" s="5">
        <v>1</v>
      </c>
      <c r="E81" s="5">
        <v>0.05</v>
      </c>
      <c r="F81" s="5">
        <v>0.1</v>
      </c>
      <c r="G81" s="5">
        <v>1</v>
      </c>
      <c r="I81" s="5">
        <v>0.94639463035718607</v>
      </c>
      <c r="J81" s="5">
        <v>6.9434675741539692E-2</v>
      </c>
      <c r="K81" s="5">
        <v>2</v>
      </c>
      <c r="L81" s="5">
        <v>0.1</v>
      </c>
      <c r="M81" s="5">
        <v>0.1</v>
      </c>
      <c r="N81" s="5">
        <v>0.125</v>
      </c>
      <c r="P81" s="5">
        <v>13.630678014265039</v>
      </c>
      <c r="Q81" s="5">
        <v>1.0000497442600909</v>
      </c>
      <c r="R81" s="5">
        <v>20</v>
      </c>
      <c r="S81" s="5">
        <v>1</v>
      </c>
      <c r="T81" s="5">
        <v>1</v>
      </c>
      <c r="U81" s="5">
        <v>1</v>
      </c>
      <c r="W81" s="5">
        <v>7.5610137353320166</v>
      </c>
      <c r="X81" s="5">
        <v>0.55473321609185744</v>
      </c>
      <c r="Y81" s="5">
        <v>9</v>
      </c>
      <c r="Z81" s="5">
        <v>0.45</v>
      </c>
      <c r="AA81" s="5">
        <v>0.5</v>
      </c>
      <c r="AB81" s="5">
        <v>1</v>
      </c>
      <c r="AD81" s="5">
        <v>6.3927892607143724</v>
      </c>
      <c r="AE81" s="5">
        <v>0.4690234233832995</v>
      </c>
      <c r="AF81" s="5">
        <v>6</v>
      </c>
      <c r="AG81" s="5">
        <v>0.3</v>
      </c>
      <c r="AH81" s="5">
        <v>0.3</v>
      </c>
      <c r="AI81" s="5">
        <v>1</v>
      </c>
    </row>
    <row r="82" spans="1:35" s="5" customFormat="1">
      <c r="A82" s="5" t="s">
        <v>105</v>
      </c>
      <c r="B82" s="5">
        <v>0</v>
      </c>
      <c r="C82" s="5">
        <v>0</v>
      </c>
      <c r="D82" s="5">
        <v>0</v>
      </c>
      <c r="E82" s="5">
        <v>0</v>
      </c>
      <c r="F82" s="5">
        <v>0</v>
      </c>
      <c r="G82" s="5">
        <v>0</v>
      </c>
      <c r="I82" s="5">
        <v>10.837427073277448</v>
      </c>
      <c r="J82" s="5">
        <v>0.79511570603649651</v>
      </c>
      <c r="K82" s="5">
        <v>15</v>
      </c>
      <c r="L82" s="5">
        <v>0.75</v>
      </c>
      <c r="M82" s="5">
        <v>0.9</v>
      </c>
      <c r="N82" s="5">
        <v>1</v>
      </c>
      <c r="P82" s="5">
        <v>11.819558616729843</v>
      </c>
      <c r="Q82" s="5">
        <v>0.86717231230593117</v>
      </c>
      <c r="R82" s="5">
        <v>17</v>
      </c>
      <c r="S82" s="5">
        <v>0.85</v>
      </c>
      <c r="T82" s="5">
        <v>1</v>
      </c>
      <c r="U82" s="5">
        <v>1</v>
      </c>
      <c r="W82" s="5">
        <v>12.450488370301301</v>
      </c>
      <c r="X82" s="5">
        <v>0.91346209613362439</v>
      </c>
      <c r="Y82" s="5">
        <v>18</v>
      </c>
      <c r="Z82" s="5">
        <v>0.9</v>
      </c>
      <c r="AA82" s="5">
        <v>1</v>
      </c>
      <c r="AB82" s="5">
        <v>1</v>
      </c>
      <c r="AD82" s="5">
        <v>13.630678014265039</v>
      </c>
      <c r="AE82" s="5">
        <v>1.0000497442600909</v>
      </c>
      <c r="AF82" s="5">
        <v>20</v>
      </c>
      <c r="AG82" s="5">
        <v>1</v>
      </c>
      <c r="AH82" s="5">
        <v>1</v>
      </c>
      <c r="AI82" s="5">
        <v>1</v>
      </c>
    </row>
    <row r="83" spans="1:35" s="5" customFormat="1">
      <c r="A83" s="5" t="s">
        <v>106</v>
      </c>
      <c r="B83" s="5">
        <v>5.945859079330484</v>
      </c>
      <c r="C83" s="5">
        <v>0.43623324133018954</v>
      </c>
      <c r="D83" s="5">
        <v>11</v>
      </c>
      <c r="E83" s="5">
        <v>0.55000000000000004</v>
      </c>
      <c r="F83" s="5">
        <v>0.6</v>
      </c>
      <c r="G83" s="5">
        <v>1</v>
      </c>
      <c r="I83" s="5">
        <v>6.3822106706349153</v>
      </c>
      <c r="J83" s="5">
        <v>0.46824729791892261</v>
      </c>
      <c r="K83" s="5">
        <v>11</v>
      </c>
      <c r="L83" s="5">
        <v>0.55000000000000004</v>
      </c>
      <c r="M83" s="5">
        <v>0.6</v>
      </c>
      <c r="N83" s="5">
        <v>1</v>
      </c>
      <c r="P83" s="5">
        <v>13.630678014265039</v>
      </c>
      <c r="Q83" s="5">
        <v>1.0000497442600909</v>
      </c>
      <c r="R83" s="5">
        <v>20</v>
      </c>
      <c r="S83" s="5">
        <v>1</v>
      </c>
      <c r="T83" s="5">
        <v>1</v>
      </c>
      <c r="U83" s="5">
        <v>1</v>
      </c>
      <c r="W83" s="5">
        <v>13.630678014265039</v>
      </c>
      <c r="X83" s="5">
        <v>1.0000497442600909</v>
      </c>
      <c r="Y83" s="5">
        <v>20</v>
      </c>
      <c r="Z83" s="5">
        <v>1</v>
      </c>
      <c r="AA83" s="5">
        <v>1</v>
      </c>
      <c r="AB83" s="5">
        <v>1</v>
      </c>
      <c r="AD83" s="5">
        <v>13.630678014265039</v>
      </c>
      <c r="AE83" s="5">
        <v>1.0000497442600909</v>
      </c>
      <c r="AF83" s="5">
        <v>20</v>
      </c>
      <c r="AG83" s="5">
        <v>1</v>
      </c>
      <c r="AH83" s="5">
        <v>1</v>
      </c>
      <c r="AI83" s="5">
        <v>1</v>
      </c>
    </row>
    <row r="84" spans="1:35" s="5" customFormat="1">
      <c r="A84" s="5" t="s">
        <v>107</v>
      </c>
      <c r="B84" s="5">
        <v>8.8922537096876706</v>
      </c>
      <c r="C84" s="5">
        <v>0.65240306013849381</v>
      </c>
      <c r="D84" s="5">
        <v>12</v>
      </c>
      <c r="E84" s="5">
        <v>0.6</v>
      </c>
      <c r="F84" s="5">
        <v>0.6</v>
      </c>
      <c r="G84" s="5">
        <v>1</v>
      </c>
      <c r="I84" s="5">
        <v>11.338648340044859</v>
      </c>
      <c r="J84" s="5">
        <v>0.83188909318010695</v>
      </c>
      <c r="K84" s="5">
        <v>16</v>
      </c>
      <c r="L84" s="5">
        <v>0.8</v>
      </c>
      <c r="M84" s="5">
        <v>0.8</v>
      </c>
      <c r="N84" s="5">
        <v>1</v>
      </c>
      <c r="P84" s="5">
        <v>11.781193396915908</v>
      </c>
      <c r="Q84" s="5">
        <v>0.86435754929683839</v>
      </c>
      <c r="R84" s="5">
        <v>16</v>
      </c>
      <c r="S84" s="5">
        <v>0.8</v>
      </c>
      <c r="T84" s="5">
        <v>0.8</v>
      </c>
      <c r="U84" s="5">
        <v>1</v>
      </c>
      <c r="W84" s="5">
        <v>12.727588027273095</v>
      </c>
      <c r="X84" s="5">
        <v>0.93379222503837811</v>
      </c>
      <c r="Y84" s="5">
        <v>18</v>
      </c>
      <c r="Z84" s="5">
        <v>0.9</v>
      </c>
      <c r="AA84" s="5">
        <v>0.9</v>
      </c>
      <c r="AB84" s="5">
        <v>1</v>
      </c>
      <c r="AD84" s="5">
        <v>13.630678014265039</v>
      </c>
      <c r="AE84" s="5">
        <v>1.0000497442600909</v>
      </c>
      <c r="AF84" s="5">
        <v>20</v>
      </c>
      <c r="AG84" s="5">
        <v>1</v>
      </c>
      <c r="AH84" s="5">
        <v>1</v>
      </c>
      <c r="AI84" s="5">
        <v>1</v>
      </c>
    </row>
    <row r="85" spans="1:35" s="5" customFormat="1">
      <c r="A85" s="5" t="s">
        <v>108</v>
      </c>
      <c r="B85" s="5">
        <v>6.61461910497483</v>
      </c>
      <c r="C85" s="5">
        <v>0.48529854035031766</v>
      </c>
      <c r="D85" s="5">
        <v>9</v>
      </c>
      <c r="E85" s="5">
        <v>0.45</v>
      </c>
      <c r="F85" s="5">
        <v>0.5</v>
      </c>
      <c r="G85" s="5">
        <v>1</v>
      </c>
      <c r="I85" s="5">
        <v>7.2378887535506635</v>
      </c>
      <c r="J85" s="5">
        <v>0.53102632087679114</v>
      </c>
      <c r="K85" s="5">
        <v>14</v>
      </c>
      <c r="L85" s="5">
        <v>0.7</v>
      </c>
      <c r="M85" s="5">
        <v>0.7</v>
      </c>
      <c r="N85" s="5">
        <v>0.25</v>
      </c>
      <c r="P85" s="5">
        <v>13.630678014265039</v>
      </c>
      <c r="Q85" s="5">
        <v>1.0000497442600909</v>
      </c>
      <c r="R85" s="5">
        <v>20</v>
      </c>
      <c r="S85" s="5">
        <v>1</v>
      </c>
      <c r="T85" s="5">
        <v>1</v>
      </c>
      <c r="U85" s="5">
        <v>1</v>
      </c>
      <c r="W85" s="5">
        <v>13.630678014265039</v>
      </c>
      <c r="X85" s="5">
        <v>1.0000497442600909</v>
      </c>
      <c r="Y85" s="5">
        <v>20</v>
      </c>
      <c r="Z85" s="5">
        <v>1</v>
      </c>
      <c r="AA85" s="5">
        <v>1</v>
      </c>
      <c r="AB85" s="5">
        <v>1</v>
      </c>
      <c r="AD85" s="5">
        <v>13.630678014265039</v>
      </c>
      <c r="AE85" s="5">
        <v>1.0000497442600909</v>
      </c>
      <c r="AF85" s="5">
        <v>20</v>
      </c>
      <c r="AG85" s="5">
        <v>1</v>
      </c>
      <c r="AH85" s="5">
        <v>1</v>
      </c>
      <c r="AI85" s="5">
        <v>1</v>
      </c>
    </row>
    <row r="86" spans="1:35" s="5" customFormat="1">
      <c r="A86" s="5" t="s">
        <v>109</v>
      </c>
      <c r="B86" s="5">
        <v>4.6102544732962274</v>
      </c>
      <c r="C86" s="5">
        <v>0.33824317485665645</v>
      </c>
      <c r="D86" s="5">
        <v>6</v>
      </c>
      <c r="E86" s="5">
        <v>0.3</v>
      </c>
      <c r="F86" s="5">
        <v>0.4</v>
      </c>
      <c r="G86" s="5">
        <v>1</v>
      </c>
      <c r="I86" s="5">
        <v>6.1725172244048911</v>
      </c>
      <c r="J86" s="5">
        <v>0.45286259900255987</v>
      </c>
      <c r="K86" s="5">
        <v>7</v>
      </c>
      <c r="L86" s="5">
        <v>0.35</v>
      </c>
      <c r="M86" s="5">
        <v>0.4</v>
      </c>
      <c r="N86" s="5">
        <v>1</v>
      </c>
      <c r="P86" s="5">
        <v>13.630678014265039</v>
      </c>
      <c r="Q86" s="5">
        <v>1.0000497442600909</v>
      </c>
      <c r="R86" s="5">
        <v>20</v>
      </c>
      <c r="S86" s="5">
        <v>1</v>
      </c>
      <c r="T86" s="5">
        <v>1</v>
      </c>
      <c r="U86" s="5">
        <v>1</v>
      </c>
      <c r="W86" s="5">
        <v>13.630678014265039</v>
      </c>
      <c r="X86" s="5">
        <v>1.0000497442600909</v>
      </c>
      <c r="Y86" s="5">
        <v>20</v>
      </c>
      <c r="Z86" s="5">
        <v>1</v>
      </c>
      <c r="AA86" s="5">
        <v>1</v>
      </c>
      <c r="AB86" s="5">
        <v>1</v>
      </c>
      <c r="AD86" s="5">
        <v>13.630678014265039</v>
      </c>
      <c r="AE86" s="5">
        <v>1.0000497442600909</v>
      </c>
      <c r="AF86" s="5">
        <v>20</v>
      </c>
      <c r="AG86" s="5">
        <v>1</v>
      </c>
      <c r="AH86" s="5">
        <v>1</v>
      </c>
      <c r="AI86" s="5">
        <v>1</v>
      </c>
    </row>
    <row r="87" spans="1:35" s="5" customFormat="1">
      <c r="A87" s="5" t="s">
        <v>110</v>
      </c>
      <c r="B87" s="5">
        <v>1.5364894523390551</v>
      </c>
      <c r="C87" s="5">
        <v>0.11272849980477292</v>
      </c>
      <c r="D87" s="5">
        <v>4</v>
      </c>
      <c r="E87" s="5">
        <v>0.2</v>
      </c>
      <c r="F87" s="5">
        <v>0.3</v>
      </c>
      <c r="G87" s="5">
        <v>0.125</v>
      </c>
      <c r="I87" s="5">
        <v>1.5364894523390551</v>
      </c>
      <c r="J87" s="5">
        <v>0.11272849980477292</v>
      </c>
      <c r="K87" s="5">
        <v>4</v>
      </c>
      <c r="L87" s="5">
        <v>0.2</v>
      </c>
      <c r="M87" s="5">
        <v>0.3</v>
      </c>
      <c r="N87" s="5">
        <v>0.125</v>
      </c>
      <c r="P87" s="5">
        <v>7.4388438296512671</v>
      </c>
      <c r="Q87" s="5">
        <v>0.5457699067975984</v>
      </c>
      <c r="R87" s="5">
        <v>14</v>
      </c>
      <c r="S87" s="5">
        <v>0.7</v>
      </c>
      <c r="T87" s="5">
        <v>0.9</v>
      </c>
      <c r="U87" s="5">
        <v>1</v>
      </c>
      <c r="W87" s="5">
        <v>6.0749507719330218</v>
      </c>
      <c r="X87" s="5">
        <v>0.44570438532157164</v>
      </c>
      <c r="Y87" s="5">
        <v>12</v>
      </c>
      <c r="Z87" s="5">
        <v>0.6</v>
      </c>
      <c r="AA87" s="5">
        <v>0.9</v>
      </c>
      <c r="AB87" s="5">
        <v>1</v>
      </c>
      <c r="AD87" s="5">
        <v>7.1312770695618548</v>
      </c>
      <c r="AE87" s="5">
        <v>0.52320448052544788</v>
      </c>
      <c r="AF87" s="5">
        <v>11</v>
      </c>
      <c r="AG87" s="5">
        <v>0.55000000000000004</v>
      </c>
      <c r="AH87" s="5">
        <v>0.8</v>
      </c>
      <c r="AI87" s="5">
        <v>1</v>
      </c>
    </row>
    <row r="88" spans="1:35" s="5" customFormat="1">
      <c r="A88" s="5" t="s">
        <v>111</v>
      </c>
      <c r="B88" s="5">
        <v>4.8927892607143724</v>
      </c>
      <c r="C88" s="5">
        <v>0.35897206608322613</v>
      </c>
      <c r="D88" s="5">
        <v>4</v>
      </c>
      <c r="E88" s="5">
        <v>0.2</v>
      </c>
      <c r="F88" s="5">
        <v>1</v>
      </c>
      <c r="G88" s="5">
        <v>1</v>
      </c>
      <c r="I88" s="5">
        <v>4.8927892607143724</v>
      </c>
      <c r="J88" s="5">
        <v>0.35897206608322613</v>
      </c>
      <c r="K88" s="5">
        <v>4</v>
      </c>
      <c r="L88" s="5">
        <v>0.2</v>
      </c>
      <c r="M88" s="5">
        <v>1</v>
      </c>
      <c r="N88" s="5">
        <v>1</v>
      </c>
      <c r="P88" s="5">
        <v>4.8927892607143724</v>
      </c>
      <c r="Q88" s="5">
        <v>0.35897206608322613</v>
      </c>
      <c r="R88" s="5">
        <v>4</v>
      </c>
      <c r="S88" s="5">
        <v>0.2</v>
      </c>
      <c r="T88" s="5">
        <v>1</v>
      </c>
      <c r="U88" s="5">
        <v>1</v>
      </c>
      <c r="W88" s="5">
        <v>4.8927892607143724</v>
      </c>
      <c r="X88" s="5">
        <v>0.35897206608322613</v>
      </c>
      <c r="Y88" s="5">
        <v>4</v>
      </c>
      <c r="Z88" s="5">
        <v>0.2</v>
      </c>
      <c r="AA88" s="5">
        <v>1</v>
      </c>
      <c r="AB88" s="5">
        <v>1</v>
      </c>
      <c r="AD88" s="5">
        <v>4.8927892607143724</v>
      </c>
      <c r="AE88" s="5">
        <v>0.35897206608322613</v>
      </c>
      <c r="AF88" s="5">
        <v>4</v>
      </c>
      <c r="AG88" s="5">
        <v>0.2</v>
      </c>
      <c r="AH88" s="5">
        <v>1</v>
      </c>
      <c r="AI88" s="5">
        <v>1</v>
      </c>
    </row>
    <row r="89" spans="1:35" s="5" customFormat="1">
      <c r="A89" s="5" t="s">
        <v>112</v>
      </c>
      <c r="B89" s="5">
        <v>13.630678014265039</v>
      </c>
      <c r="C89" s="5">
        <v>1.0000497442600909</v>
      </c>
      <c r="D89" s="5">
        <v>20</v>
      </c>
      <c r="E89" s="5">
        <v>1</v>
      </c>
      <c r="F89" s="5">
        <v>1</v>
      </c>
      <c r="G89" s="5">
        <v>1</v>
      </c>
      <c r="I89" s="5">
        <v>5.7920296742201796</v>
      </c>
      <c r="J89" s="5">
        <v>0.42494715144682166</v>
      </c>
      <c r="K89" s="5">
        <v>6</v>
      </c>
      <c r="L89" s="5">
        <v>0.3</v>
      </c>
      <c r="M89" s="5">
        <v>0.3</v>
      </c>
      <c r="N89" s="5">
        <v>1</v>
      </c>
      <c r="P89" s="5">
        <v>13.630678014265039</v>
      </c>
      <c r="Q89" s="5">
        <v>1.0000497442600909</v>
      </c>
      <c r="R89" s="5">
        <v>20</v>
      </c>
      <c r="S89" s="5">
        <v>1</v>
      </c>
      <c r="T89" s="5">
        <v>1</v>
      </c>
      <c r="U89" s="5">
        <v>1</v>
      </c>
      <c r="W89" s="5">
        <v>13.630678014265039</v>
      </c>
      <c r="X89" s="5">
        <v>1.0000497442600909</v>
      </c>
      <c r="Y89" s="5">
        <v>20</v>
      </c>
      <c r="Z89" s="5">
        <v>1</v>
      </c>
      <c r="AA89" s="5">
        <v>1</v>
      </c>
      <c r="AB89" s="5">
        <v>1</v>
      </c>
      <c r="AD89" s="5">
        <v>13.630678014265039</v>
      </c>
      <c r="AE89" s="5">
        <v>1.0000497442600909</v>
      </c>
      <c r="AF89" s="5">
        <v>20</v>
      </c>
      <c r="AG89" s="5">
        <v>1</v>
      </c>
      <c r="AH89" s="5">
        <v>1</v>
      </c>
      <c r="AI89" s="5">
        <v>1</v>
      </c>
    </row>
    <row r="90" spans="1:35" s="5" customFormat="1">
      <c r="A90" s="5" t="s">
        <v>113</v>
      </c>
      <c r="B90" s="5">
        <v>6.3866810157513303</v>
      </c>
      <c r="C90" s="5">
        <v>0.46857527628403006</v>
      </c>
      <c r="D90" s="5">
        <v>7</v>
      </c>
      <c r="E90" s="5">
        <v>0.35</v>
      </c>
      <c r="F90" s="5">
        <v>0.4</v>
      </c>
      <c r="G90" s="5">
        <v>1</v>
      </c>
      <c r="I90" s="5">
        <v>13.630678014265039</v>
      </c>
      <c r="J90" s="5">
        <v>1.0000497442600909</v>
      </c>
      <c r="K90" s="5">
        <v>20</v>
      </c>
      <c r="L90" s="5">
        <v>1</v>
      </c>
      <c r="M90" s="5">
        <v>1</v>
      </c>
      <c r="N90" s="5">
        <v>1</v>
      </c>
      <c r="P90" s="5">
        <v>13.630678014265039</v>
      </c>
      <c r="Q90" s="5">
        <v>1.0000497442600909</v>
      </c>
      <c r="R90" s="5">
        <v>20</v>
      </c>
      <c r="S90" s="5">
        <v>1</v>
      </c>
      <c r="T90" s="5">
        <v>1</v>
      </c>
      <c r="U90" s="5">
        <v>1</v>
      </c>
      <c r="W90" s="5">
        <v>13.630678014265039</v>
      </c>
      <c r="X90" s="5">
        <v>1.0000497442600909</v>
      </c>
      <c r="Y90" s="5">
        <v>20</v>
      </c>
      <c r="Z90" s="5">
        <v>1</v>
      </c>
      <c r="AA90" s="5">
        <v>1</v>
      </c>
      <c r="AB90" s="5">
        <v>1</v>
      </c>
      <c r="AD90" s="5">
        <v>13.630678014265039</v>
      </c>
      <c r="AE90" s="5">
        <v>1.0000497442600909</v>
      </c>
      <c r="AF90" s="5">
        <v>20</v>
      </c>
      <c r="AG90" s="5">
        <v>1</v>
      </c>
      <c r="AH90" s="5">
        <v>1</v>
      </c>
      <c r="AI90" s="5">
        <v>1</v>
      </c>
    </row>
    <row r="91" spans="1:35" s="5" customFormat="1">
      <c r="A91" s="5" t="s">
        <v>36</v>
      </c>
      <c r="B91" s="5">
        <v>4</v>
      </c>
      <c r="C91" s="5">
        <v>0.29347028613352899</v>
      </c>
      <c r="D91" s="5">
        <v>4</v>
      </c>
      <c r="E91" s="5">
        <v>0.2</v>
      </c>
      <c r="F91" s="5">
        <v>0.2</v>
      </c>
      <c r="G91" s="5">
        <v>1</v>
      </c>
      <c r="I91" s="5">
        <v>8.4014980312373453</v>
      </c>
      <c r="J91" s="5">
        <v>0.61639750779437597</v>
      </c>
      <c r="K91" s="5">
        <v>14</v>
      </c>
      <c r="L91" s="5">
        <v>0.7</v>
      </c>
      <c r="M91" s="5">
        <v>0.7</v>
      </c>
      <c r="N91" s="5">
        <v>0.5</v>
      </c>
      <c r="P91" s="5">
        <v>13.630678014265039</v>
      </c>
      <c r="Q91" s="5">
        <v>1.0000497442600909</v>
      </c>
      <c r="R91" s="5">
        <v>20</v>
      </c>
      <c r="S91" s="5">
        <v>1</v>
      </c>
      <c r="T91" s="5">
        <v>1</v>
      </c>
      <c r="U91" s="5">
        <v>1</v>
      </c>
      <c r="W91" s="5">
        <v>13.630678014265039</v>
      </c>
      <c r="X91" s="5">
        <v>1.0000497442600909</v>
      </c>
      <c r="Y91" s="5">
        <v>20</v>
      </c>
      <c r="Z91" s="5">
        <v>1</v>
      </c>
      <c r="AA91" s="5">
        <v>1</v>
      </c>
      <c r="AB91" s="5">
        <v>1</v>
      </c>
      <c r="AD91" s="5">
        <v>13.630678014265039</v>
      </c>
      <c r="AE91" s="5">
        <v>1.0000497442600909</v>
      </c>
      <c r="AF91" s="5">
        <v>20</v>
      </c>
      <c r="AG91" s="5">
        <v>1</v>
      </c>
      <c r="AH91" s="5">
        <v>1</v>
      </c>
      <c r="AI91" s="5">
        <v>1</v>
      </c>
    </row>
    <row r="92" spans="1:35" s="5" customFormat="1">
      <c r="A92" s="5" t="s">
        <v>114</v>
      </c>
      <c r="B92" s="5">
        <v>13.630678014265039</v>
      </c>
      <c r="C92" s="5">
        <v>1.0000497442600909</v>
      </c>
      <c r="D92" s="5">
        <v>20</v>
      </c>
      <c r="E92" s="5">
        <v>1</v>
      </c>
      <c r="F92" s="5">
        <v>1</v>
      </c>
      <c r="G92" s="5">
        <v>1</v>
      </c>
      <c r="I92" s="5">
        <v>13.630678014265039</v>
      </c>
      <c r="J92" s="5">
        <v>1.0000497442600909</v>
      </c>
      <c r="K92" s="5">
        <v>20</v>
      </c>
      <c r="L92" s="5">
        <v>1</v>
      </c>
      <c r="M92" s="5">
        <v>1</v>
      </c>
      <c r="N92" s="5">
        <v>1</v>
      </c>
      <c r="P92" s="5">
        <v>13.630678014265039</v>
      </c>
      <c r="Q92" s="5">
        <v>1.0000497442600909</v>
      </c>
      <c r="R92" s="5">
        <v>20</v>
      </c>
      <c r="S92" s="5">
        <v>1</v>
      </c>
      <c r="T92" s="5">
        <v>1</v>
      </c>
      <c r="U92" s="5">
        <v>1</v>
      </c>
      <c r="W92" s="5">
        <v>13.630678014265039</v>
      </c>
      <c r="X92" s="5">
        <v>1.0000497442600909</v>
      </c>
      <c r="Y92" s="5">
        <v>20</v>
      </c>
      <c r="Z92" s="5">
        <v>1</v>
      </c>
      <c r="AA92" s="5">
        <v>1</v>
      </c>
      <c r="AB92" s="5">
        <v>1</v>
      </c>
      <c r="AD92" s="5">
        <v>13.630678014265039</v>
      </c>
      <c r="AE92" s="5">
        <v>1.0000497442600909</v>
      </c>
      <c r="AF92" s="5">
        <v>20</v>
      </c>
      <c r="AG92" s="5">
        <v>1</v>
      </c>
      <c r="AH92" s="5">
        <v>1</v>
      </c>
      <c r="AI92" s="5">
        <v>1</v>
      </c>
    </row>
    <row r="93" spans="1:35" s="5" customFormat="1">
      <c r="A93" s="5" t="s">
        <v>115</v>
      </c>
      <c r="B93" s="5">
        <v>1.0686215613240666</v>
      </c>
      <c r="C93" s="5">
        <v>7.8402168842558073E-2</v>
      </c>
      <c r="D93" s="5">
        <v>2</v>
      </c>
      <c r="E93" s="5">
        <v>0.1</v>
      </c>
      <c r="F93" s="5">
        <v>0.1</v>
      </c>
      <c r="G93" s="5">
        <v>0.16666666666666666</v>
      </c>
      <c r="I93" s="5">
        <v>4.1605584217036249</v>
      </c>
      <c r="J93" s="5">
        <v>0.3052500676231566</v>
      </c>
      <c r="K93" s="5">
        <v>4</v>
      </c>
      <c r="L93" s="5">
        <v>0.2</v>
      </c>
      <c r="M93" s="5">
        <v>0.2</v>
      </c>
      <c r="N93" s="5">
        <v>1</v>
      </c>
      <c r="P93" s="5">
        <v>13.630678014265039</v>
      </c>
      <c r="Q93" s="5">
        <v>1.0000497442600909</v>
      </c>
      <c r="R93" s="5">
        <v>20</v>
      </c>
      <c r="S93" s="5">
        <v>1</v>
      </c>
      <c r="T93" s="5">
        <v>1</v>
      </c>
      <c r="U93" s="5">
        <v>1</v>
      </c>
      <c r="W93" s="5">
        <v>13.630678014265039</v>
      </c>
      <c r="X93" s="5">
        <v>1.0000497442600909</v>
      </c>
      <c r="Y93" s="5">
        <v>20</v>
      </c>
      <c r="Z93" s="5">
        <v>1</v>
      </c>
      <c r="AA93" s="5">
        <v>1</v>
      </c>
      <c r="AB93" s="5">
        <v>1</v>
      </c>
      <c r="AD93" s="5">
        <v>13.630678014265039</v>
      </c>
      <c r="AE93" s="5">
        <v>1.0000497442600909</v>
      </c>
      <c r="AF93" s="5">
        <v>20</v>
      </c>
      <c r="AG93" s="5">
        <v>1</v>
      </c>
      <c r="AH93" s="5">
        <v>1</v>
      </c>
      <c r="AI93" s="5">
        <v>1</v>
      </c>
    </row>
    <row r="94" spans="1:35" s="5" customFormat="1">
      <c r="A94" s="5" t="s">
        <v>116</v>
      </c>
      <c r="B94" s="5">
        <v>0.31546487678572871</v>
      </c>
      <c r="C94" s="5">
        <v>2.3144891913846565E-2</v>
      </c>
      <c r="D94" s="5">
        <v>1</v>
      </c>
      <c r="E94" s="5">
        <v>0.05</v>
      </c>
      <c r="F94" s="5">
        <v>0.1</v>
      </c>
      <c r="G94" s="5">
        <v>0.125</v>
      </c>
      <c r="I94" s="5">
        <v>0.31546487678572871</v>
      </c>
      <c r="J94" s="5">
        <v>2.3144891913846565E-2</v>
      </c>
      <c r="K94" s="5">
        <v>1</v>
      </c>
      <c r="L94" s="5">
        <v>0.05</v>
      </c>
      <c r="M94" s="5">
        <v>0.1</v>
      </c>
      <c r="N94" s="5">
        <v>0.125</v>
      </c>
      <c r="P94" s="5">
        <v>4.8927892607143724</v>
      </c>
      <c r="Q94" s="5">
        <v>0.35897206608322613</v>
      </c>
      <c r="R94" s="5">
        <v>4</v>
      </c>
      <c r="S94" s="5">
        <v>0.2</v>
      </c>
      <c r="T94" s="5">
        <v>1</v>
      </c>
      <c r="U94" s="5">
        <v>1</v>
      </c>
      <c r="W94" s="5">
        <v>4.8927892607143724</v>
      </c>
      <c r="X94" s="5">
        <v>0.35897206608322613</v>
      </c>
      <c r="Y94" s="5">
        <v>4</v>
      </c>
      <c r="Z94" s="5">
        <v>0.2</v>
      </c>
      <c r="AA94" s="5">
        <v>1</v>
      </c>
      <c r="AB94" s="5">
        <v>1</v>
      </c>
      <c r="AD94" s="5">
        <v>7.3453773566381768</v>
      </c>
      <c r="AE94" s="5">
        <v>0.53891249865283763</v>
      </c>
      <c r="AF94" s="5">
        <v>8</v>
      </c>
      <c r="AG94" s="5">
        <v>0.4</v>
      </c>
      <c r="AH94" s="5">
        <v>0.8</v>
      </c>
      <c r="AI94" s="5">
        <v>1</v>
      </c>
    </row>
    <row r="95" spans="1:35" s="5" customFormat="1">
      <c r="A95" s="5" t="s">
        <v>117</v>
      </c>
      <c r="B95" s="5">
        <v>0.38685280723454163</v>
      </c>
      <c r="C95" s="5">
        <v>2.8382451007669965E-2</v>
      </c>
      <c r="D95" s="5">
        <v>1</v>
      </c>
      <c r="E95" s="5">
        <v>0.05</v>
      </c>
      <c r="F95" s="5">
        <v>0.1</v>
      </c>
      <c r="G95" s="5">
        <v>0.2</v>
      </c>
      <c r="I95" s="5">
        <v>13.630678014265039</v>
      </c>
      <c r="J95" s="5">
        <v>1.0000497442600909</v>
      </c>
      <c r="K95" s="5">
        <v>20</v>
      </c>
      <c r="L95" s="5">
        <v>1</v>
      </c>
      <c r="M95" s="5">
        <v>1</v>
      </c>
      <c r="N95" s="5">
        <v>1</v>
      </c>
      <c r="P95" s="5">
        <v>13.630678014265039</v>
      </c>
      <c r="Q95" s="5">
        <v>1.0000497442600909</v>
      </c>
      <c r="R95" s="5">
        <v>20</v>
      </c>
      <c r="S95" s="5">
        <v>1</v>
      </c>
      <c r="T95" s="5">
        <v>1</v>
      </c>
      <c r="U95" s="5">
        <v>1</v>
      </c>
      <c r="W95" s="5">
        <v>13.630678014265039</v>
      </c>
      <c r="X95" s="5">
        <v>1.0000497442600909</v>
      </c>
      <c r="Y95" s="5">
        <v>20</v>
      </c>
      <c r="Z95" s="5">
        <v>1</v>
      </c>
      <c r="AA95" s="5">
        <v>1</v>
      </c>
      <c r="AB95" s="5">
        <v>1</v>
      </c>
      <c r="AD95" s="5">
        <v>13.630678014265039</v>
      </c>
      <c r="AE95" s="5">
        <v>1.0000497442600909</v>
      </c>
      <c r="AF95" s="5">
        <v>20</v>
      </c>
      <c r="AG95" s="5">
        <v>1</v>
      </c>
      <c r="AH95" s="5">
        <v>1</v>
      </c>
      <c r="AI95" s="5">
        <v>1</v>
      </c>
    </row>
    <row r="96" spans="1:35" s="5" customFormat="1">
      <c r="A96" s="5" t="s">
        <v>118</v>
      </c>
      <c r="B96" s="5">
        <v>0</v>
      </c>
      <c r="C96" s="5">
        <v>0</v>
      </c>
      <c r="D96" s="5">
        <v>0</v>
      </c>
      <c r="E96" s="5">
        <v>0</v>
      </c>
      <c r="F96" s="5">
        <v>0</v>
      </c>
      <c r="G96" s="5">
        <v>0</v>
      </c>
      <c r="I96" s="5">
        <v>0</v>
      </c>
      <c r="J96" s="5">
        <v>0</v>
      </c>
      <c r="K96" s="5">
        <v>0</v>
      </c>
      <c r="L96" s="5">
        <v>0</v>
      </c>
      <c r="M96" s="5">
        <v>0</v>
      </c>
      <c r="N96" s="5">
        <v>0</v>
      </c>
      <c r="P96" s="5">
        <v>0</v>
      </c>
      <c r="Q96" s="5">
        <v>0</v>
      </c>
      <c r="R96" s="5">
        <v>0</v>
      </c>
      <c r="S96" s="5">
        <v>0</v>
      </c>
      <c r="T96" s="5">
        <v>0</v>
      </c>
      <c r="U96" s="5">
        <v>0</v>
      </c>
      <c r="W96" s="5">
        <v>0</v>
      </c>
      <c r="X96" s="5">
        <v>0</v>
      </c>
      <c r="Y96" s="5">
        <v>0</v>
      </c>
      <c r="Z96" s="5">
        <v>0</v>
      </c>
      <c r="AA96" s="5">
        <v>0</v>
      </c>
      <c r="AB96" s="5">
        <v>0</v>
      </c>
      <c r="AD96" s="5">
        <v>0</v>
      </c>
      <c r="AE96" s="5">
        <v>0</v>
      </c>
      <c r="AF96" s="5">
        <v>0</v>
      </c>
      <c r="AG96" s="5">
        <v>0</v>
      </c>
      <c r="AH96" s="5">
        <v>0</v>
      </c>
      <c r="AI96" s="5">
        <v>0</v>
      </c>
    </row>
    <row r="97" spans="1:35" s="5" customFormat="1">
      <c r="A97" s="5" t="s">
        <v>119</v>
      </c>
      <c r="B97" s="5">
        <v>5.5799297284074747</v>
      </c>
      <c r="C97" s="5">
        <v>0.40938589350018156</v>
      </c>
      <c r="D97" s="5">
        <v>11</v>
      </c>
      <c r="E97" s="5">
        <v>0.55000000000000004</v>
      </c>
      <c r="F97" s="5">
        <v>0.9</v>
      </c>
      <c r="G97" s="5">
        <v>1</v>
      </c>
      <c r="I97" s="5">
        <v>0</v>
      </c>
      <c r="J97" s="5">
        <v>0</v>
      </c>
      <c r="K97" s="5">
        <v>0</v>
      </c>
      <c r="L97" s="5">
        <v>0</v>
      </c>
      <c r="M97" s="5">
        <v>0</v>
      </c>
      <c r="N97" s="5">
        <v>0</v>
      </c>
      <c r="P97" s="5">
        <v>12.763483535311375</v>
      </c>
      <c r="Q97" s="5">
        <v>0.93642579129210379</v>
      </c>
      <c r="R97" s="5">
        <v>18</v>
      </c>
      <c r="S97" s="5">
        <v>0.9</v>
      </c>
      <c r="T97" s="5">
        <v>0.9</v>
      </c>
      <c r="U97" s="5">
        <v>1</v>
      </c>
      <c r="W97" s="5">
        <v>12.763483535311375</v>
      </c>
      <c r="X97" s="5">
        <v>0.93642579129210379</v>
      </c>
      <c r="Y97" s="5">
        <v>18</v>
      </c>
      <c r="Z97" s="5">
        <v>0.9</v>
      </c>
      <c r="AA97" s="5">
        <v>0.9</v>
      </c>
      <c r="AB97" s="5">
        <v>1</v>
      </c>
      <c r="AD97" s="5">
        <v>12.763483535311375</v>
      </c>
      <c r="AE97" s="5">
        <v>0.93642579129210379</v>
      </c>
      <c r="AF97" s="5">
        <v>18</v>
      </c>
      <c r="AG97" s="5">
        <v>0.9</v>
      </c>
      <c r="AH97" s="5">
        <v>0.9</v>
      </c>
      <c r="AI97" s="5">
        <v>1</v>
      </c>
    </row>
    <row r="98" spans="1:35" s="5" customFormat="1">
      <c r="A98" s="5" t="s">
        <v>120</v>
      </c>
      <c r="B98" s="5">
        <v>4.6848189349345519</v>
      </c>
      <c r="C98" s="5">
        <v>0.34371378832975436</v>
      </c>
      <c r="D98" s="5">
        <v>6</v>
      </c>
      <c r="E98" s="5">
        <v>0.3</v>
      </c>
      <c r="F98" s="5">
        <v>0.3</v>
      </c>
      <c r="G98" s="5">
        <v>0.5</v>
      </c>
      <c r="I98" s="5">
        <v>9.9676042876050577</v>
      </c>
      <c r="J98" s="5">
        <v>0.73129892058731161</v>
      </c>
      <c r="K98" s="5">
        <v>14</v>
      </c>
      <c r="L98" s="5">
        <v>0.7</v>
      </c>
      <c r="M98" s="5">
        <v>0.7</v>
      </c>
      <c r="N98" s="5">
        <v>1</v>
      </c>
      <c r="P98" s="5">
        <v>13.630678014265039</v>
      </c>
      <c r="Q98" s="5">
        <v>1.0000497442600909</v>
      </c>
      <c r="R98" s="5">
        <v>20</v>
      </c>
      <c r="S98" s="5">
        <v>1</v>
      </c>
      <c r="T98" s="5">
        <v>1</v>
      </c>
      <c r="U98" s="5">
        <v>1</v>
      </c>
      <c r="W98" s="5">
        <v>13.630678014265039</v>
      </c>
      <c r="X98" s="5">
        <v>1.0000497442600909</v>
      </c>
      <c r="Y98" s="5">
        <v>20</v>
      </c>
      <c r="Z98" s="5">
        <v>1</v>
      </c>
      <c r="AA98" s="5">
        <v>1</v>
      </c>
      <c r="AB98" s="5">
        <v>1</v>
      </c>
      <c r="AD98" s="5">
        <v>13.630678014265039</v>
      </c>
      <c r="AE98" s="5">
        <v>1.0000497442600909</v>
      </c>
      <c r="AF98" s="5">
        <v>20</v>
      </c>
      <c r="AG98" s="5">
        <v>1</v>
      </c>
      <c r="AH98" s="5">
        <v>1</v>
      </c>
      <c r="AI98" s="5">
        <v>1</v>
      </c>
    </row>
    <row r="99" spans="1:35" s="5" customFormat="1">
      <c r="A99" s="5" t="s">
        <v>121</v>
      </c>
      <c r="B99" s="5">
        <v>3.3333333333333335</v>
      </c>
      <c r="C99" s="5">
        <v>0.24455857177794083</v>
      </c>
      <c r="D99" s="5">
        <v>3</v>
      </c>
      <c r="E99" s="5">
        <v>0.15</v>
      </c>
      <c r="F99" s="5">
        <v>0.2</v>
      </c>
      <c r="G99" s="5">
        <v>1</v>
      </c>
      <c r="I99" s="5">
        <v>13.630678014265039</v>
      </c>
      <c r="J99" s="5">
        <v>1.0000497442600909</v>
      </c>
      <c r="K99" s="5">
        <v>20</v>
      </c>
      <c r="L99" s="5">
        <v>1</v>
      </c>
      <c r="M99" s="5">
        <v>1</v>
      </c>
      <c r="N99" s="5">
        <v>1</v>
      </c>
      <c r="P99" s="5">
        <v>12.763483535311375</v>
      </c>
      <c r="Q99" s="5">
        <v>0.93642579129210379</v>
      </c>
      <c r="R99" s="5">
        <v>18</v>
      </c>
      <c r="S99" s="5">
        <v>0.9</v>
      </c>
      <c r="T99" s="5">
        <v>0.9</v>
      </c>
      <c r="U99" s="5">
        <v>1</v>
      </c>
      <c r="W99" s="5">
        <v>11.860393548319431</v>
      </c>
      <c r="X99" s="5">
        <v>0.87016827207039105</v>
      </c>
      <c r="Y99" s="5">
        <v>16</v>
      </c>
      <c r="Z99" s="5">
        <v>0.8</v>
      </c>
      <c r="AA99" s="5">
        <v>0.8</v>
      </c>
      <c r="AB99" s="5">
        <v>1</v>
      </c>
      <c r="AD99" s="5">
        <v>11.860393548319431</v>
      </c>
      <c r="AE99" s="5">
        <v>0.87016827207039105</v>
      </c>
      <c r="AF99" s="5">
        <v>16</v>
      </c>
      <c r="AG99" s="5">
        <v>0.8</v>
      </c>
      <c r="AH99" s="5">
        <v>0.8</v>
      </c>
      <c r="AI99" s="5">
        <v>1</v>
      </c>
    </row>
    <row r="100" spans="1:35" s="5" customFormat="1">
      <c r="A100" s="5" t="s">
        <v>122</v>
      </c>
      <c r="B100" s="5">
        <v>1</v>
      </c>
      <c r="C100" s="5">
        <v>7.3367571533382248E-2</v>
      </c>
      <c r="D100" s="5">
        <v>2</v>
      </c>
      <c r="E100" s="5">
        <v>0.1</v>
      </c>
      <c r="F100" s="5">
        <v>0.1</v>
      </c>
      <c r="G100" s="5">
        <v>0.14285714285714285</v>
      </c>
      <c r="I100" s="5">
        <v>8.9676042876050577</v>
      </c>
      <c r="J100" s="5">
        <v>0.65793134905392936</v>
      </c>
      <c r="K100" s="5">
        <v>12</v>
      </c>
      <c r="L100" s="5">
        <v>0.6</v>
      </c>
      <c r="M100" s="5">
        <v>0.6</v>
      </c>
      <c r="N100" s="5">
        <v>1</v>
      </c>
      <c r="P100" s="5">
        <v>13.630678014265039</v>
      </c>
      <c r="Q100" s="5">
        <v>1.0000497442600909</v>
      </c>
      <c r="R100" s="5">
        <v>20</v>
      </c>
      <c r="S100" s="5">
        <v>1</v>
      </c>
      <c r="T100" s="5">
        <v>1</v>
      </c>
      <c r="U100" s="5">
        <v>1</v>
      </c>
      <c r="W100" s="5">
        <v>13.630678014265039</v>
      </c>
      <c r="X100" s="5">
        <v>1.0000497442600909</v>
      </c>
      <c r="Y100" s="5">
        <v>20</v>
      </c>
      <c r="Z100" s="5">
        <v>1</v>
      </c>
      <c r="AA100" s="5">
        <v>1</v>
      </c>
      <c r="AB100" s="5">
        <v>1</v>
      </c>
      <c r="AD100" s="5">
        <v>13.630678014265039</v>
      </c>
      <c r="AE100" s="5">
        <v>1.0000497442600909</v>
      </c>
      <c r="AF100" s="5">
        <v>20</v>
      </c>
      <c r="AG100" s="5">
        <v>1</v>
      </c>
      <c r="AH100" s="5">
        <v>1</v>
      </c>
      <c r="AI100" s="5">
        <v>1</v>
      </c>
    </row>
    <row r="101" spans="1:35" s="5" customFormat="1">
      <c r="A101" s="5" t="s">
        <v>123</v>
      </c>
      <c r="B101" s="5">
        <v>9.7265775542627271</v>
      </c>
      <c r="C101" s="5">
        <v>0.71361537448736068</v>
      </c>
      <c r="D101" s="5">
        <v>14</v>
      </c>
      <c r="E101" s="5">
        <v>0.7</v>
      </c>
      <c r="F101" s="5">
        <v>0.9</v>
      </c>
      <c r="G101" s="5">
        <v>1</v>
      </c>
      <c r="I101" s="5">
        <v>11.630678014265037</v>
      </c>
      <c r="J101" s="5">
        <v>0.85331460119332625</v>
      </c>
      <c r="K101" s="5">
        <v>19</v>
      </c>
      <c r="L101" s="5">
        <v>0.95</v>
      </c>
      <c r="M101" s="5">
        <v>1</v>
      </c>
      <c r="N101" s="5">
        <v>1</v>
      </c>
      <c r="P101" s="5">
        <v>13.630678014265039</v>
      </c>
      <c r="Q101" s="5">
        <v>1.0000497442600909</v>
      </c>
      <c r="R101" s="5">
        <v>20</v>
      </c>
      <c r="S101" s="5">
        <v>1</v>
      </c>
      <c r="T101" s="5">
        <v>1</v>
      </c>
      <c r="U101" s="5">
        <v>1</v>
      </c>
      <c r="W101" s="5">
        <v>13.630678014265039</v>
      </c>
      <c r="X101" s="5">
        <v>1.0000497442600909</v>
      </c>
      <c r="Y101" s="5">
        <v>20</v>
      </c>
      <c r="Z101" s="5">
        <v>1</v>
      </c>
      <c r="AA101" s="5">
        <v>1</v>
      </c>
      <c r="AB101" s="5">
        <v>1</v>
      </c>
      <c r="AD101" s="5">
        <v>13.630678014265039</v>
      </c>
      <c r="AE101" s="5">
        <v>1.0000497442600909</v>
      </c>
      <c r="AF101" s="5">
        <v>20</v>
      </c>
      <c r="AG101" s="5">
        <v>1</v>
      </c>
      <c r="AH101" s="5">
        <v>1</v>
      </c>
      <c r="AI101" s="5">
        <v>1</v>
      </c>
    </row>
    <row r="102" spans="1:35" s="5" customFormat="1">
      <c r="A102" s="5" t="s">
        <v>124</v>
      </c>
      <c r="B102" s="5">
        <v>13.630678014265039</v>
      </c>
      <c r="C102" s="5">
        <v>1.0000497442600909</v>
      </c>
      <c r="D102" s="5">
        <v>20</v>
      </c>
      <c r="E102" s="5">
        <v>1</v>
      </c>
      <c r="F102" s="5">
        <v>1</v>
      </c>
      <c r="G102" s="5">
        <v>1</v>
      </c>
      <c r="I102" s="5">
        <v>13.630678014265039</v>
      </c>
      <c r="J102" s="5">
        <v>1.0000497442600909</v>
      </c>
      <c r="K102" s="5">
        <v>20</v>
      </c>
      <c r="L102" s="5">
        <v>1</v>
      </c>
      <c r="M102" s="5">
        <v>1</v>
      </c>
      <c r="N102" s="5">
        <v>1</v>
      </c>
      <c r="P102" s="5">
        <v>13.630678014265039</v>
      </c>
      <c r="Q102" s="5">
        <v>1.0000497442600909</v>
      </c>
      <c r="R102" s="5">
        <v>20</v>
      </c>
      <c r="S102" s="5">
        <v>1</v>
      </c>
      <c r="T102" s="5">
        <v>1</v>
      </c>
      <c r="U102" s="5">
        <v>1</v>
      </c>
      <c r="W102" s="5">
        <v>13.630678014265039</v>
      </c>
      <c r="X102" s="5">
        <v>1.0000497442600909</v>
      </c>
      <c r="Y102" s="5">
        <v>20</v>
      </c>
      <c r="Z102" s="5">
        <v>1</v>
      </c>
      <c r="AA102" s="5">
        <v>1</v>
      </c>
      <c r="AB102" s="5">
        <v>1</v>
      </c>
      <c r="AD102" s="5">
        <v>13.630678014265039</v>
      </c>
      <c r="AE102" s="5">
        <v>1.0000497442600909</v>
      </c>
      <c r="AF102" s="5">
        <v>20</v>
      </c>
      <c r="AG102" s="5">
        <v>1</v>
      </c>
      <c r="AH102" s="5">
        <v>1</v>
      </c>
      <c r="AI102" s="5">
        <v>1</v>
      </c>
    </row>
    <row r="103" spans="1:35" s="5" customFormat="1">
      <c r="A103" s="5" t="s">
        <v>125</v>
      </c>
      <c r="B103" s="5">
        <v>10.630678014265037</v>
      </c>
      <c r="C103" s="5">
        <v>0.779947029659944</v>
      </c>
      <c r="D103" s="5">
        <v>18</v>
      </c>
      <c r="E103" s="5">
        <v>0.9</v>
      </c>
      <c r="F103" s="5">
        <v>0.9</v>
      </c>
      <c r="G103" s="5">
        <v>0.5</v>
      </c>
      <c r="I103" s="5">
        <v>13.630678014265039</v>
      </c>
      <c r="J103" s="5">
        <v>1.0000497442600909</v>
      </c>
      <c r="K103" s="5">
        <v>20</v>
      </c>
      <c r="L103" s="5">
        <v>1</v>
      </c>
      <c r="M103" s="5">
        <v>1</v>
      </c>
      <c r="N103" s="5">
        <v>1</v>
      </c>
      <c r="P103" s="5">
        <v>9.6842833839078502</v>
      </c>
      <c r="Q103" s="5">
        <v>0.71051235391840417</v>
      </c>
      <c r="R103" s="5">
        <v>16</v>
      </c>
      <c r="S103" s="5">
        <v>0.8</v>
      </c>
      <c r="T103" s="5">
        <v>0.8</v>
      </c>
      <c r="U103" s="5">
        <v>0.5</v>
      </c>
      <c r="W103" s="5">
        <v>9.6306780142650368</v>
      </c>
      <c r="X103" s="5">
        <v>0.70657945812656175</v>
      </c>
      <c r="Y103" s="5">
        <v>16</v>
      </c>
      <c r="Z103" s="5">
        <v>0.8</v>
      </c>
      <c r="AA103" s="5">
        <v>0.8</v>
      </c>
      <c r="AB103" s="5">
        <v>0.5</v>
      </c>
      <c r="AD103" s="5">
        <v>11.227588027273093</v>
      </c>
      <c r="AE103" s="5">
        <v>0.82374086773830468</v>
      </c>
      <c r="AF103" s="5">
        <v>16</v>
      </c>
      <c r="AG103" s="5">
        <v>0.8</v>
      </c>
      <c r="AH103" s="5">
        <v>0.8</v>
      </c>
      <c r="AI103" s="5">
        <v>1</v>
      </c>
    </row>
    <row r="104" spans="1:35" s="5" customFormat="1">
      <c r="A104" s="5" t="s">
        <v>126</v>
      </c>
      <c r="B104" s="5">
        <v>0.71974138439128088</v>
      </c>
      <c r="C104" s="5">
        <v>5.2805677504862862E-2</v>
      </c>
      <c r="D104" s="5">
        <v>2</v>
      </c>
      <c r="E104" s="5">
        <v>0.1</v>
      </c>
      <c r="F104" s="5">
        <v>0.2</v>
      </c>
      <c r="G104" s="5">
        <v>0.25</v>
      </c>
      <c r="I104" s="5">
        <v>9.7634835353113729</v>
      </c>
      <c r="J104" s="5">
        <v>0.71632307669195694</v>
      </c>
      <c r="K104" s="5">
        <v>16</v>
      </c>
      <c r="L104" s="5">
        <v>0.8</v>
      </c>
      <c r="M104" s="5">
        <v>0.8</v>
      </c>
      <c r="N104" s="5">
        <v>0.5</v>
      </c>
      <c r="P104" s="5">
        <v>6.3927892607143724</v>
      </c>
      <c r="Q104" s="5">
        <v>0.4690234233832995</v>
      </c>
      <c r="R104" s="5">
        <v>6</v>
      </c>
      <c r="S104" s="5">
        <v>0.3</v>
      </c>
      <c r="T104" s="5">
        <v>0.3</v>
      </c>
      <c r="U104" s="5">
        <v>1</v>
      </c>
      <c r="W104" s="5">
        <v>7.2103186260223069</v>
      </c>
      <c r="X104" s="5">
        <v>0.52900356757316991</v>
      </c>
      <c r="Y104" s="5">
        <v>8</v>
      </c>
      <c r="Z104" s="5">
        <v>0.4</v>
      </c>
      <c r="AA104" s="5">
        <v>0.5</v>
      </c>
      <c r="AB104" s="5">
        <v>1</v>
      </c>
      <c r="AD104" s="5">
        <v>7.5665258131303288</v>
      </c>
      <c r="AE104" s="5">
        <v>0.55513762385402265</v>
      </c>
      <c r="AF104" s="5">
        <v>9</v>
      </c>
      <c r="AG104" s="5">
        <v>0.45</v>
      </c>
      <c r="AH104" s="5">
        <v>0.6</v>
      </c>
      <c r="AI104" s="5">
        <v>1</v>
      </c>
    </row>
    <row r="105" spans="1:35" s="5" customFormat="1">
      <c r="A105" s="5" t="s">
        <v>128</v>
      </c>
      <c r="B105" s="5">
        <v>0</v>
      </c>
      <c r="C105" s="5">
        <v>0</v>
      </c>
      <c r="D105" s="5">
        <v>0</v>
      </c>
      <c r="E105" s="5">
        <v>0</v>
      </c>
      <c r="F105" s="5">
        <v>0</v>
      </c>
      <c r="G105" s="5">
        <v>0</v>
      </c>
      <c r="I105" s="5">
        <v>0</v>
      </c>
      <c r="J105" s="5">
        <v>0</v>
      </c>
      <c r="K105" s="5">
        <v>0</v>
      </c>
      <c r="L105" s="5">
        <v>0</v>
      </c>
      <c r="M105" s="5">
        <v>0</v>
      </c>
      <c r="N105" s="5">
        <v>0</v>
      </c>
      <c r="P105" s="5">
        <v>0</v>
      </c>
      <c r="Q105" s="5">
        <v>0</v>
      </c>
      <c r="R105" s="5">
        <v>0</v>
      </c>
      <c r="S105" s="5">
        <v>0</v>
      </c>
      <c r="T105" s="5">
        <v>0</v>
      </c>
      <c r="U105" s="5">
        <v>0</v>
      </c>
      <c r="W105" s="5">
        <v>0</v>
      </c>
      <c r="X105" s="5">
        <v>0</v>
      </c>
      <c r="Y105" s="5">
        <v>0</v>
      </c>
      <c r="Z105" s="5">
        <v>0</v>
      </c>
      <c r="AA105" s="5">
        <v>0</v>
      </c>
      <c r="AB105" s="5">
        <v>0</v>
      </c>
      <c r="AD105" s="5">
        <v>0</v>
      </c>
      <c r="AE105" s="5">
        <v>0</v>
      </c>
      <c r="AF105" s="5">
        <v>0</v>
      </c>
      <c r="AG105" s="5">
        <v>0</v>
      </c>
      <c r="AH105" s="5">
        <v>0</v>
      </c>
      <c r="AI105" s="5">
        <v>0</v>
      </c>
    </row>
    <row r="106" spans="1:35" s="5" customFormat="1">
      <c r="A106" s="5" t="s">
        <v>129</v>
      </c>
      <c r="B106" s="5">
        <v>3</v>
      </c>
      <c r="C106" s="5">
        <v>0.22010271460014671</v>
      </c>
      <c r="D106" s="5">
        <v>2</v>
      </c>
      <c r="E106" s="5">
        <v>0.1</v>
      </c>
      <c r="F106" s="5">
        <v>0.1</v>
      </c>
      <c r="G106" s="5">
        <v>1</v>
      </c>
      <c r="I106" s="5">
        <v>12.130678014265037</v>
      </c>
      <c r="J106" s="5">
        <v>0.88999838696001732</v>
      </c>
      <c r="K106" s="5">
        <v>18</v>
      </c>
      <c r="L106" s="5">
        <v>0.9</v>
      </c>
      <c r="M106" s="5">
        <v>0.9</v>
      </c>
      <c r="N106" s="5">
        <v>1</v>
      </c>
      <c r="P106" s="5">
        <v>13.630678014265039</v>
      </c>
      <c r="Q106" s="5">
        <v>1.0000497442600909</v>
      </c>
      <c r="R106" s="5">
        <v>20</v>
      </c>
      <c r="S106" s="5">
        <v>1</v>
      </c>
      <c r="T106" s="5">
        <v>1</v>
      </c>
      <c r="U106" s="5">
        <v>1</v>
      </c>
      <c r="W106" s="5">
        <v>13.630678014265039</v>
      </c>
      <c r="X106" s="5">
        <v>1.0000497442600909</v>
      </c>
      <c r="Y106" s="5">
        <v>20</v>
      </c>
      <c r="Z106" s="5">
        <v>1</v>
      </c>
      <c r="AA106" s="5">
        <v>1</v>
      </c>
      <c r="AB106" s="5">
        <v>1</v>
      </c>
      <c r="AD106" s="5">
        <v>13.630678014265039</v>
      </c>
      <c r="AE106" s="5">
        <v>1.0000497442600909</v>
      </c>
      <c r="AF106" s="5">
        <v>20</v>
      </c>
      <c r="AG106" s="5">
        <v>1</v>
      </c>
      <c r="AH106" s="5">
        <v>1</v>
      </c>
      <c r="AI106" s="5">
        <v>1</v>
      </c>
    </row>
    <row r="107" spans="1:35" s="5" customFormat="1">
      <c r="A107" s="5" t="s">
        <v>130</v>
      </c>
      <c r="B107" s="5">
        <v>0</v>
      </c>
      <c r="C107" s="5">
        <v>0</v>
      </c>
      <c r="D107" s="5">
        <v>0</v>
      </c>
      <c r="E107" s="5">
        <v>0</v>
      </c>
      <c r="F107" s="5">
        <v>0</v>
      </c>
      <c r="G107" s="5">
        <v>0</v>
      </c>
      <c r="I107" s="5">
        <v>0</v>
      </c>
      <c r="J107" s="5">
        <v>0</v>
      </c>
      <c r="K107" s="5">
        <v>0</v>
      </c>
      <c r="L107" s="5">
        <v>0</v>
      </c>
      <c r="M107" s="5">
        <v>0</v>
      </c>
      <c r="N107" s="5">
        <v>0</v>
      </c>
      <c r="P107" s="5">
        <v>0</v>
      </c>
      <c r="Q107" s="5">
        <v>0</v>
      </c>
      <c r="R107" s="5">
        <v>0</v>
      </c>
      <c r="S107" s="5">
        <v>0</v>
      </c>
      <c r="T107" s="5">
        <v>0</v>
      </c>
      <c r="U107" s="5">
        <v>0</v>
      </c>
      <c r="W107" s="5">
        <v>0</v>
      </c>
      <c r="X107" s="5">
        <v>0</v>
      </c>
      <c r="Y107" s="5">
        <v>0</v>
      </c>
      <c r="Z107" s="5">
        <v>0</v>
      </c>
      <c r="AA107" s="5">
        <v>0</v>
      </c>
      <c r="AB107" s="5">
        <v>0</v>
      </c>
      <c r="AD107" s="5">
        <v>0</v>
      </c>
      <c r="AE107" s="5">
        <v>0</v>
      </c>
      <c r="AF107" s="5">
        <v>0</v>
      </c>
      <c r="AG107" s="5">
        <v>0</v>
      </c>
      <c r="AH107" s="5">
        <v>0</v>
      </c>
      <c r="AI107" s="5">
        <v>0</v>
      </c>
    </row>
    <row r="108" spans="1:35" s="5" customFormat="1">
      <c r="A108" s="5" t="s">
        <v>131</v>
      </c>
      <c r="B108" s="5">
        <v>2.1309297535714573</v>
      </c>
      <c r="C108" s="5">
        <v>0.15634114112776648</v>
      </c>
      <c r="D108" s="5">
        <v>3</v>
      </c>
      <c r="E108" s="5">
        <v>0.15</v>
      </c>
      <c r="F108" s="5">
        <v>0.2</v>
      </c>
      <c r="G108" s="5">
        <v>0.5</v>
      </c>
      <c r="I108" s="5">
        <v>4.7920296742201796</v>
      </c>
      <c r="J108" s="5">
        <v>0.35157957991343941</v>
      </c>
      <c r="K108" s="5">
        <v>5</v>
      </c>
      <c r="L108" s="5">
        <v>0.25</v>
      </c>
      <c r="M108" s="5">
        <v>0.3</v>
      </c>
      <c r="N108" s="5">
        <v>1</v>
      </c>
      <c r="P108" s="5">
        <v>6.5856774608399791</v>
      </c>
      <c r="Q108" s="5">
        <v>0.48317516220396028</v>
      </c>
      <c r="R108" s="5">
        <v>9</v>
      </c>
      <c r="S108" s="5">
        <v>0.45</v>
      </c>
      <c r="T108" s="5">
        <v>0.7</v>
      </c>
      <c r="U108" s="5">
        <v>1</v>
      </c>
      <c r="W108" s="5">
        <v>4.8494846173491295</v>
      </c>
      <c r="X108" s="5">
        <v>0.35579490956339904</v>
      </c>
      <c r="Y108" s="5">
        <v>6</v>
      </c>
      <c r="Z108" s="5">
        <v>0.3</v>
      </c>
      <c r="AA108" s="5">
        <v>0.3</v>
      </c>
      <c r="AB108" s="5">
        <v>1</v>
      </c>
      <c r="AD108" s="5">
        <v>3</v>
      </c>
      <c r="AE108" s="5">
        <v>0.22010271460014671</v>
      </c>
      <c r="AF108" s="5">
        <v>2</v>
      </c>
      <c r="AG108" s="5">
        <v>0.1</v>
      </c>
      <c r="AH108" s="5">
        <v>0.1</v>
      </c>
      <c r="AI108" s="5">
        <v>1</v>
      </c>
    </row>
    <row r="109" spans="1:35" s="5" customFormat="1">
      <c r="A109" s="5" t="s">
        <v>51</v>
      </c>
      <c r="B109" s="5">
        <v>2.6235647581990005</v>
      </c>
      <c r="C109" s="5">
        <v>0.19248457506962585</v>
      </c>
      <c r="D109" s="5">
        <v>7</v>
      </c>
      <c r="E109" s="5">
        <v>0.35</v>
      </c>
      <c r="F109" s="5">
        <v>0.7</v>
      </c>
      <c r="G109" s="5">
        <v>0.33333333333333331</v>
      </c>
      <c r="I109" s="5">
        <v>5.4126295845168872</v>
      </c>
      <c r="J109" s="5">
        <v>0.39711148822574371</v>
      </c>
      <c r="K109" s="5">
        <v>9</v>
      </c>
      <c r="L109" s="5">
        <v>0.45</v>
      </c>
      <c r="M109" s="5">
        <v>0.8</v>
      </c>
      <c r="N109" s="5">
        <v>1</v>
      </c>
      <c r="P109" s="5">
        <v>6.543559338088345</v>
      </c>
      <c r="Q109" s="5">
        <v>0.480085057820128</v>
      </c>
      <c r="R109" s="5">
        <v>11</v>
      </c>
      <c r="S109" s="5">
        <v>0.55000000000000004</v>
      </c>
      <c r="T109" s="5">
        <v>1</v>
      </c>
      <c r="U109" s="5">
        <v>1</v>
      </c>
      <c r="W109" s="5">
        <v>6.543559338088345</v>
      </c>
      <c r="X109" s="5">
        <v>0.480085057820128</v>
      </c>
      <c r="Y109" s="5">
        <v>11</v>
      </c>
      <c r="Z109" s="5">
        <v>0.55000000000000004</v>
      </c>
      <c r="AA109" s="5">
        <v>1</v>
      </c>
      <c r="AB109" s="5">
        <v>1</v>
      </c>
      <c r="AD109" s="5">
        <v>6.543559338088345</v>
      </c>
      <c r="AE109" s="5">
        <v>0.480085057820128</v>
      </c>
      <c r="AF109" s="5">
        <v>11</v>
      </c>
      <c r="AG109" s="5">
        <v>0.55000000000000004</v>
      </c>
      <c r="AH109" s="5">
        <v>1</v>
      </c>
      <c r="AI109" s="5">
        <v>1</v>
      </c>
    </row>
    <row r="110" spans="1:35" s="5" customFormat="1">
      <c r="A110" s="5" t="s">
        <v>132</v>
      </c>
      <c r="B110" s="5">
        <v>1.3026018174652083</v>
      </c>
      <c r="C110" s="5">
        <v>9.5568732022392383E-2</v>
      </c>
      <c r="D110" s="5">
        <v>3</v>
      </c>
      <c r="E110" s="5">
        <v>0.15</v>
      </c>
      <c r="F110" s="5">
        <v>0.2</v>
      </c>
      <c r="G110" s="5">
        <v>0.16666666666666666</v>
      </c>
      <c r="I110" s="5">
        <v>6.6938192563783536</v>
      </c>
      <c r="J110" s="5">
        <v>0.49110926312387038</v>
      </c>
      <c r="K110" s="5">
        <v>7</v>
      </c>
      <c r="L110" s="5">
        <v>0.35</v>
      </c>
      <c r="M110" s="5">
        <v>0.4</v>
      </c>
      <c r="N110" s="5">
        <v>1</v>
      </c>
      <c r="P110" s="5">
        <v>5.3927892607143724</v>
      </c>
      <c r="Q110" s="5">
        <v>0.39565585184991725</v>
      </c>
      <c r="R110" s="5">
        <v>5</v>
      </c>
      <c r="S110" s="5">
        <v>0.25</v>
      </c>
      <c r="T110" s="5">
        <v>0.3</v>
      </c>
      <c r="U110" s="5">
        <v>1</v>
      </c>
      <c r="W110" s="5">
        <v>5.2489964478223943</v>
      </c>
      <c r="X110" s="5">
        <v>0.38510612236407882</v>
      </c>
      <c r="Y110" s="5">
        <v>5</v>
      </c>
      <c r="Z110" s="5">
        <v>0.25</v>
      </c>
      <c r="AA110" s="5">
        <v>0.3</v>
      </c>
      <c r="AB110" s="5">
        <v>1</v>
      </c>
      <c r="AD110" s="5">
        <v>4.8927892607143724</v>
      </c>
      <c r="AE110" s="5">
        <v>0.35897206608322613</v>
      </c>
      <c r="AF110" s="5">
        <v>4</v>
      </c>
      <c r="AG110" s="5">
        <v>0.2</v>
      </c>
      <c r="AH110" s="5">
        <v>0.2</v>
      </c>
      <c r="AI110" s="5">
        <v>1</v>
      </c>
    </row>
    <row r="111" spans="1:35" s="5" customFormat="1">
      <c r="A111" s="5" t="s">
        <v>133</v>
      </c>
      <c r="B111" s="5">
        <v>0</v>
      </c>
      <c r="C111" s="5">
        <v>0</v>
      </c>
      <c r="D111" s="5">
        <v>0</v>
      </c>
      <c r="E111" s="5">
        <v>0</v>
      </c>
      <c r="F111" s="5">
        <v>0</v>
      </c>
      <c r="G111" s="5">
        <v>0</v>
      </c>
      <c r="I111" s="5">
        <v>0</v>
      </c>
      <c r="J111" s="5">
        <v>0</v>
      </c>
      <c r="K111" s="5">
        <v>0</v>
      </c>
      <c r="L111" s="5">
        <v>0</v>
      </c>
      <c r="M111" s="5">
        <v>0</v>
      </c>
      <c r="N111" s="5">
        <v>0</v>
      </c>
      <c r="P111" s="5">
        <v>0</v>
      </c>
      <c r="Q111" s="5">
        <v>0</v>
      </c>
      <c r="R111" s="5">
        <v>0</v>
      </c>
      <c r="S111" s="5">
        <v>0</v>
      </c>
      <c r="T111" s="5">
        <v>0</v>
      </c>
      <c r="U111" s="5">
        <v>0</v>
      </c>
      <c r="W111" s="5">
        <v>0</v>
      </c>
      <c r="X111" s="5">
        <v>0</v>
      </c>
      <c r="Y111" s="5">
        <v>0</v>
      </c>
      <c r="Z111" s="5">
        <v>0</v>
      </c>
      <c r="AA111" s="5">
        <v>0</v>
      </c>
      <c r="AB111" s="5">
        <v>0</v>
      </c>
      <c r="AD111" s="5">
        <v>0</v>
      </c>
      <c r="AE111" s="5">
        <v>0</v>
      </c>
      <c r="AF111" s="5">
        <v>0</v>
      </c>
      <c r="AG111" s="5">
        <v>0</v>
      </c>
      <c r="AH111" s="5">
        <v>0</v>
      </c>
      <c r="AI111" s="5">
        <v>0</v>
      </c>
    </row>
    <row r="112" spans="1:35" s="5" customFormat="1">
      <c r="A112" s="5" t="s">
        <v>134</v>
      </c>
      <c r="B112" s="5">
        <v>6.0533476824179973</v>
      </c>
      <c r="C112" s="5">
        <v>0.44411941910623604</v>
      </c>
      <c r="D112" s="5">
        <v>6</v>
      </c>
      <c r="E112" s="5">
        <v>0.3</v>
      </c>
      <c r="F112" s="5">
        <v>0.3</v>
      </c>
      <c r="G112" s="5">
        <v>1</v>
      </c>
      <c r="I112" s="5">
        <v>12.964011347598372</v>
      </c>
      <c r="J112" s="5">
        <v>0.95113802990450269</v>
      </c>
      <c r="K112" s="5">
        <v>19</v>
      </c>
      <c r="L112" s="5">
        <v>0.95</v>
      </c>
      <c r="M112" s="5">
        <v>1</v>
      </c>
      <c r="N112" s="5">
        <v>1</v>
      </c>
      <c r="P112" s="5">
        <v>12.630678014265037</v>
      </c>
      <c r="Q112" s="5">
        <v>0.92668217272670839</v>
      </c>
      <c r="R112" s="5">
        <v>19</v>
      </c>
      <c r="S112" s="5">
        <v>0.95</v>
      </c>
      <c r="T112" s="5">
        <v>1</v>
      </c>
      <c r="U112" s="5">
        <v>1</v>
      </c>
      <c r="W112" s="5">
        <v>12.630678014265037</v>
      </c>
      <c r="X112" s="5">
        <v>0.92668217272670839</v>
      </c>
      <c r="Y112" s="5">
        <v>19</v>
      </c>
      <c r="Z112" s="5">
        <v>0.95</v>
      </c>
      <c r="AA112" s="5">
        <v>1</v>
      </c>
      <c r="AB112" s="5">
        <v>1</v>
      </c>
      <c r="AD112" s="5">
        <v>13.630678014265039</v>
      </c>
      <c r="AE112" s="5">
        <v>1.0000497442600909</v>
      </c>
      <c r="AF112" s="5">
        <v>20</v>
      </c>
      <c r="AG112" s="5">
        <v>1</v>
      </c>
      <c r="AH112" s="5">
        <v>1</v>
      </c>
      <c r="AI112" s="5">
        <v>1</v>
      </c>
    </row>
    <row r="113" spans="1:35" s="5" customFormat="1">
      <c r="A113" s="5" t="s">
        <v>135</v>
      </c>
      <c r="B113" s="5">
        <v>0</v>
      </c>
      <c r="C113" s="5">
        <v>0</v>
      </c>
      <c r="D113" s="5">
        <v>0</v>
      </c>
      <c r="E113" s="5">
        <v>0</v>
      </c>
      <c r="F113" s="5">
        <v>0</v>
      </c>
      <c r="G113" s="5">
        <v>0</v>
      </c>
      <c r="I113" s="5">
        <v>7.521209657247871</v>
      </c>
      <c r="J113" s="5">
        <v>0.55181288754569846</v>
      </c>
      <c r="K113" s="5">
        <v>10</v>
      </c>
      <c r="L113" s="5">
        <v>0.5</v>
      </c>
      <c r="M113" s="5">
        <v>0.5</v>
      </c>
      <c r="N113" s="5">
        <v>1</v>
      </c>
      <c r="P113" s="5">
        <v>9.1094683570171657</v>
      </c>
      <c r="Q113" s="5">
        <v>0.66833957131453892</v>
      </c>
      <c r="R113" s="5">
        <v>12</v>
      </c>
      <c r="S113" s="5">
        <v>0.6</v>
      </c>
      <c r="T113" s="5">
        <v>0.6</v>
      </c>
      <c r="U113" s="5">
        <v>1</v>
      </c>
      <c r="W113" s="5">
        <v>9.992333528359552</v>
      </c>
      <c r="X113" s="5">
        <v>0.73311324492733321</v>
      </c>
      <c r="Y113" s="5">
        <v>14</v>
      </c>
      <c r="Z113" s="5">
        <v>0.7</v>
      </c>
      <c r="AA113" s="5">
        <v>0.9</v>
      </c>
      <c r="AB113" s="5">
        <v>1</v>
      </c>
      <c r="AD113" s="5">
        <v>9.6667719613780498</v>
      </c>
      <c r="AE113" s="5">
        <v>0.70922758337329783</v>
      </c>
      <c r="AF113" s="5">
        <v>14</v>
      </c>
      <c r="AG113" s="5">
        <v>0.7</v>
      </c>
      <c r="AH113" s="5">
        <v>1</v>
      </c>
      <c r="AI113" s="5">
        <v>1</v>
      </c>
    </row>
    <row r="114" spans="1:35" s="5" customFormat="1">
      <c r="A114" s="5" t="s">
        <v>136</v>
      </c>
      <c r="B114" s="5">
        <v>7.6868594842593438</v>
      </c>
      <c r="C114" s="5">
        <v>0.56396621307845518</v>
      </c>
      <c r="D114" s="5">
        <v>10</v>
      </c>
      <c r="E114" s="5">
        <v>0.5</v>
      </c>
      <c r="F114" s="5">
        <v>0.7</v>
      </c>
      <c r="G114" s="5">
        <v>1</v>
      </c>
      <c r="I114" s="5">
        <v>7.4101221662352756</v>
      </c>
      <c r="J114" s="5">
        <v>0.54366266810236796</v>
      </c>
      <c r="K114" s="5">
        <v>14</v>
      </c>
      <c r="L114" s="5">
        <v>0.7</v>
      </c>
      <c r="M114" s="5">
        <v>0.9</v>
      </c>
      <c r="N114" s="5">
        <v>1</v>
      </c>
      <c r="P114" s="5">
        <v>10.368818507122121</v>
      </c>
      <c r="Q114" s="5">
        <v>0.76073503353793992</v>
      </c>
      <c r="R114" s="5">
        <v>18</v>
      </c>
      <c r="S114" s="5">
        <v>0.9</v>
      </c>
      <c r="T114" s="5">
        <v>1</v>
      </c>
      <c r="U114" s="5">
        <v>1</v>
      </c>
      <c r="W114" s="5">
        <v>10.191195245482476</v>
      </c>
      <c r="X114" s="5">
        <v>0.74770324618360051</v>
      </c>
      <c r="Y114" s="5">
        <v>17</v>
      </c>
      <c r="Z114" s="5">
        <v>0.85</v>
      </c>
      <c r="AA114" s="5">
        <v>1</v>
      </c>
      <c r="AB114" s="5">
        <v>1</v>
      </c>
      <c r="AD114" s="5">
        <v>5.7237489820520828</v>
      </c>
      <c r="AE114" s="5">
        <v>0.41993756287982997</v>
      </c>
      <c r="AF114" s="5">
        <v>12</v>
      </c>
      <c r="AG114" s="5">
        <v>0.6</v>
      </c>
      <c r="AH114" s="5">
        <v>1</v>
      </c>
      <c r="AI114" s="5">
        <v>1</v>
      </c>
    </row>
    <row r="115" spans="1:35" s="5" customFormat="1">
      <c r="A115" s="5" t="s">
        <v>137</v>
      </c>
      <c r="B115" s="5">
        <v>8.8170889049541863</v>
      </c>
      <c r="C115" s="5">
        <v>0.64688840095041711</v>
      </c>
      <c r="D115" s="5">
        <v>14</v>
      </c>
      <c r="E115" s="5">
        <v>0.7</v>
      </c>
      <c r="F115" s="5">
        <v>0.7</v>
      </c>
      <c r="G115" s="5">
        <v>0.5</v>
      </c>
      <c r="I115" s="5">
        <v>11.263483535311373</v>
      </c>
      <c r="J115" s="5">
        <v>0.82637443399203026</v>
      </c>
      <c r="K115" s="5">
        <v>16</v>
      </c>
      <c r="L115" s="5">
        <v>0.8</v>
      </c>
      <c r="M115" s="5">
        <v>0.8</v>
      </c>
      <c r="N115" s="5">
        <v>1</v>
      </c>
      <c r="P115" s="5">
        <v>11.263483535311373</v>
      </c>
      <c r="Q115" s="5">
        <v>0.82637443399203026</v>
      </c>
      <c r="R115" s="5">
        <v>16</v>
      </c>
      <c r="S115" s="5">
        <v>0.8</v>
      </c>
      <c r="T115" s="5">
        <v>0.8</v>
      </c>
      <c r="U115" s="5">
        <v>1</v>
      </c>
      <c r="W115" s="5">
        <v>11.227588027273093</v>
      </c>
      <c r="X115" s="5">
        <v>0.82374086773830468</v>
      </c>
      <c r="Y115" s="5">
        <v>16</v>
      </c>
      <c r="Z115" s="5">
        <v>0.8</v>
      </c>
      <c r="AA115" s="5">
        <v>0.8</v>
      </c>
      <c r="AB115" s="5">
        <v>1</v>
      </c>
      <c r="AD115" s="5">
        <v>6.8478974805134314</v>
      </c>
      <c r="AE115" s="5">
        <v>0.50241360825483716</v>
      </c>
      <c r="AF115" s="5">
        <v>9</v>
      </c>
      <c r="AG115" s="5">
        <v>0.45</v>
      </c>
      <c r="AH115" s="5">
        <v>0.6</v>
      </c>
      <c r="AI115" s="5">
        <v>1</v>
      </c>
    </row>
    <row r="116" spans="1:35" s="5" customFormat="1">
      <c r="A116" s="5" t="s">
        <v>138</v>
      </c>
      <c r="B116" s="5">
        <v>6.1848189349345519</v>
      </c>
      <c r="C116" s="5">
        <v>0.45376514562982773</v>
      </c>
      <c r="D116" s="5">
        <v>6</v>
      </c>
      <c r="E116" s="5">
        <v>0.3</v>
      </c>
      <c r="F116" s="5">
        <v>0.3</v>
      </c>
      <c r="G116" s="5">
        <v>1</v>
      </c>
      <c r="I116" s="5">
        <v>6.1848189349345519</v>
      </c>
      <c r="J116" s="5">
        <v>0.45376514562982773</v>
      </c>
      <c r="K116" s="5">
        <v>6</v>
      </c>
      <c r="L116" s="5">
        <v>0.3</v>
      </c>
      <c r="M116" s="5">
        <v>0.3</v>
      </c>
      <c r="N116" s="5">
        <v>1</v>
      </c>
      <c r="P116" s="5">
        <v>2.7920296742201796</v>
      </c>
      <c r="Q116" s="5">
        <v>0.20484443684667494</v>
      </c>
      <c r="R116" s="5">
        <v>4</v>
      </c>
      <c r="S116" s="5">
        <v>0.2</v>
      </c>
      <c r="T116" s="5">
        <v>0.2</v>
      </c>
      <c r="U116" s="5">
        <v>0.33333333333333331</v>
      </c>
      <c r="W116" s="5">
        <v>3</v>
      </c>
      <c r="X116" s="5">
        <v>0.22010271460014671</v>
      </c>
      <c r="Y116" s="5">
        <v>2</v>
      </c>
      <c r="Z116" s="5">
        <v>0.1</v>
      </c>
      <c r="AA116" s="5">
        <v>0.1</v>
      </c>
      <c r="AB116" s="5">
        <v>1</v>
      </c>
      <c r="AD116" s="5">
        <v>2.279642067948914</v>
      </c>
      <c r="AE116" s="5">
        <v>0.16725180249074936</v>
      </c>
      <c r="AF116" s="5">
        <v>3</v>
      </c>
      <c r="AG116" s="5">
        <v>0.15</v>
      </c>
      <c r="AH116" s="5">
        <v>0.2</v>
      </c>
      <c r="AI116" s="5">
        <v>0.5</v>
      </c>
    </row>
    <row r="117" spans="1:35" s="5" customFormat="1">
      <c r="A117" s="5" t="s">
        <v>139</v>
      </c>
      <c r="B117" s="5">
        <v>1.8927892607143721</v>
      </c>
      <c r="C117" s="5">
        <v>0.13886935148307938</v>
      </c>
      <c r="D117" s="5">
        <v>2</v>
      </c>
      <c r="E117" s="5">
        <v>0.1</v>
      </c>
      <c r="F117" s="5">
        <v>0.1</v>
      </c>
      <c r="G117" s="5">
        <v>0.5</v>
      </c>
      <c r="I117" s="5">
        <v>3</v>
      </c>
      <c r="J117" s="5">
        <v>0.22010271460014671</v>
      </c>
      <c r="K117" s="5">
        <v>2</v>
      </c>
      <c r="L117" s="5">
        <v>0.1</v>
      </c>
      <c r="M117" s="5">
        <v>0.1</v>
      </c>
      <c r="N117" s="5">
        <v>1</v>
      </c>
      <c r="P117" s="5">
        <v>0</v>
      </c>
      <c r="Q117" s="5">
        <v>0</v>
      </c>
      <c r="R117" s="5">
        <v>0</v>
      </c>
      <c r="S117" s="5">
        <v>0</v>
      </c>
      <c r="T117" s="5">
        <v>0</v>
      </c>
      <c r="U117" s="5">
        <v>0</v>
      </c>
      <c r="W117" s="5">
        <v>0</v>
      </c>
      <c r="X117" s="5">
        <v>0</v>
      </c>
      <c r="Y117" s="5">
        <v>0</v>
      </c>
      <c r="Z117" s="5">
        <v>0</v>
      </c>
      <c r="AA117" s="5">
        <v>0</v>
      </c>
      <c r="AB117" s="5">
        <v>0</v>
      </c>
      <c r="AD117" s="5">
        <v>0</v>
      </c>
      <c r="AE117" s="5">
        <v>0</v>
      </c>
      <c r="AF117" s="5">
        <v>0</v>
      </c>
      <c r="AG117" s="5">
        <v>0</v>
      </c>
      <c r="AH117" s="5">
        <v>0</v>
      </c>
      <c r="AI117" s="5">
        <v>0</v>
      </c>
    </row>
    <row r="118" spans="1:35" s="5" customFormat="1">
      <c r="A118" s="5" t="s">
        <v>67</v>
      </c>
      <c r="B118" s="5">
        <v>6.3102744835657587</v>
      </c>
      <c r="C118" s="5">
        <v>0.4629695145682875</v>
      </c>
      <c r="D118" s="5">
        <v>11</v>
      </c>
      <c r="E118" s="5">
        <v>0.55000000000000004</v>
      </c>
      <c r="F118" s="5">
        <v>0.6</v>
      </c>
      <c r="G118" s="5">
        <v>0.33333333333333331</v>
      </c>
      <c r="I118" s="5">
        <v>8.5520134138882149</v>
      </c>
      <c r="J118" s="5">
        <v>0.62744045589788811</v>
      </c>
      <c r="K118" s="5">
        <v>10</v>
      </c>
      <c r="L118" s="5">
        <v>0.5</v>
      </c>
      <c r="M118" s="5">
        <v>0.5</v>
      </c>
      <c r="N118" s="5">
        <v>1</v>
      </c>
      <c r="P118" s="5">
        <v>8.5879089219264948</v>
      </c>
      <c r="Q118" s="5">
        <v>0.63007402215161368</v>
      </c>
      <c r="R118" s="5">
        <v>10</v>
      </c>
      <c r="S118" s="5">
        <v>0.5</v>
      </c>
      <c r="T118" s="5">
        <v>0.5</v>
      </c>
      <c r="U118" s="5">
        <v>1</v>
      </c>
      <c r="W118" s="5">
        <v>8.5879089219264948</v>
      </c>
      <c r="X118" s="5">
        <v>0.63007402215161368</v>
      </c>
      <c r="Y118" s="5">
        <v>10</v>
      </c>
      <c r="Z118" s="5">
        <v>0.5</v>
      </c>
      <c r="AA118" s="5">
        <v>0.5</v>
      </c>
      <c r="AB118" s="5">
        <v>1</v>
      </c>
      <c r="AD118" s="5">
        <v>8.5879089219264948</v>
      </c>
      <c r="AE118" s="5">
        <v>0.63007402215161368</v>
      </c>
      <c r="AF118" s="5">
        <v>10</v>
      </c>
      <c r="AG118" s="5">
        <v>0.5</v>
      </c>
      <c r="AH118" s="5">
        <v>0.5</v>
      </c>
      <c r="AI118" s="5">
        <v>1</v>
      </c>
    </row>
    <row r="119" spans="1:35" s="5" customFormat="1">
      <c r="A119" s="5" t="s">
        <v>140</v>
      </c>
      <c r="B119" s="5">
        <v>3.1482368613282019</v>
      </c>
      <c r="C119" s="5">
        <v>0.23097849312752763</v>
      </c>
      <c r="D119" s="5">
        <v>5</v>
      </c>
      <c r="E119" s="5">
        <v>0.25</v>
      </c>
      <c r="F119" s="5">
        <v>0.3</v>
      </c>
      <c r="G119" s="5">
        <v>0.33333333333333331</v>
      </c>
      <c r="I119" s="5">
        <v>11.68428338390785</v>
      </c>
      <c r="J119" s="5">
        <v>0.85724749698516867</v>
      </c>
      <c r="K119" s="5">
        <v>17</v>
      </c>
      <c r="L119" s="5">
        <v>0.85</v>
      </c>
      <c r="M119" s="5">
        <v>0.9</v>
      </c>
      <c r="N119" s="5">
        <v>1</v>
      </c>
      <c r="P119" s="5">
        <v>13.052548361629263</v>
      </c>
      <c r="Q119" s="5">
        <v>0.95763377561476615</v>
      </c>
      <c r="R119" s="5">
        <v>19</v>
      </c>
      <c r="S119" s="5">
        <v>0.95</v>
      </c>
      <c r="T119" s="5">
        <v>1</v>
      </c>
      <c r="U119" s="5">
        <v>1</v>
      </c>
      <c r="W119" s="5">
        <v>13.630678014265039</v>
      </c>
      <c r="X119" s="5">
        <v>1.0000497442600909</v>
      </c>
      <c r="Y119" s="5">
        <v>20</v>
      </c>
      <c r="Z119" s="5">
        <v>1</v>
      </c>
      <c r="AA119" s="5">
        <v>1</v>
      </c>
      <c r="AB119" s="5">
        <v>1</v>
      </c>
      <c r="AD119" s="5">
        <v>13.630678014265039</v>
      </c>
      <c r="AE119" s="5">
        <v>1.0000497442600909</v>
      </c>
      <c r="AF119" s="5">
        <v>20</v>
      </c>
      <c r="AG119" s="5">
        <v>1</v>
      </c>
      <c r="AH119" s="5">
        <v>1</v>
      </c>
      <c r="AI119" s="5">
        <v>1</v>
      </c>
    </row>
    <row r="120" spans="1:35" s="5" customFormat="1">
      <c r="A120" s="5" t="s">
        <v>141</v>
      </c>
      <c r="B120" s="5">
        <v>0.43067655807339306</v>
      </c>
      <c r="C120" s="5">
        <v>3.1597693182200515E-2</v>
      </c>
      <c r="D120" s="5">
        <v>1</v>
      </c>
      <c r="E120" s="5">
        <v>0.05</v>
      </c>
      <c r="F120" s="5">
        <v>0.1</v>
      </c>
      <c r="G120" s="5">
        <v>0.25</v>
      </c>
      <c r="I120" s="5">
        <v>7.7914941231934787</v>
      </c>
      <c r="J120" s="5">
        <v>0.57164300243532484</v>
      </c>
      <c r="K120" s="5">
        <v>13</v>
      </c>
      <c r="L120" s="5">
        <v>0.65</v>
      </c>
      <c r="M120" s="5">
        <v>0.7</v>
      </c>
      <c r="N120" s="5">
        <v>1</v>
      </c>
      <c r="P120" s="5">
        <v>13.630678014265039</v>
      </c>
      <c r="Q120" s="5">
        <v>1.0000497442600909</v>
      </c>
      <c r="R120" s="5">
        <v>20</v>
      </c>
      <c r="S120" s="5">
        <v>1</v>
      </c>
      <c r="T120" s="5">
        <v>1</v>
      </c>
      <c r="U120" s="5">
        <v>1</v>
      </c>
      <c r="W120" s="5">
        <v>13.630678014265039</v>
      </c>
      <c r="X120" s="5">
        <v>1.0000497442600909</v>
      </c>
      <c r="Y120" s="5">
        <v>20</v>
      </c>
      <c r="Z120" s="5">
        <v>1</v>
      </c>
      <c r="AA120" s="5">
        <v>1</v>
      </c>
      <c r="AB120" s="5">
        <v>1</v>
      </c>
      <c r="AD120" s="5">
        <v>13.630678014265039</v>
      </c>
      <c r="AE120" s="5">
        <v>1.0000497442600909</v>
      </c>
      <c r="AF120" s="5">
        <v>20</v>
      </c>
      <c r="AG120" s="5">
        <v>1</v>
      </c>
      <c r="AH120" s="5">
        <v>1</v>
      </c>
      <c r="AI120" s="5">
        <v>1</v>
      </c>
    </row>
    <row r="121" spans="1:35" s="5" customFormat="1">
      <c r="A121" s="5" t="s">
        <v>10</v>
      </c>
      <c r="B121" s="5">
        <v>0.81752936530793474</v>
      </c>
      <c r="C121" s="5">
        <v>5.9980144189870487E-2</v>
      </c>
      <c r="D121" s="5">
        <v>2</v>
      </c>
      <c r="E121" s="5">
        <v>0.1</v>
      </c>
      <c r="F121" s="5">
        <v>0.2</v>
      </c>
      <c r="G121" s="5">
        <v>0.25</v>
      </c>
      <c r="I121" s="5">
        <v>5.5415874708334343</v>
      </c>
      <c r="J121" s="5">
        <v>0.40657281517486676</v>
      </c>
      <c r="K121" s="5">
        <v>6</v>
      </c>
      <c r="L121" s="5">
        <v>0.3</v>
      </c>
      <c r="M121" s="5">
        <v>0.4</v>
      </c>
      <c r="N121" s="5">
        <v>1</v>
      </c>
      <c r="P121" s="5">
        <v>6.9205421613716602</v>
      </c>
      <c r="Q121" s="5">
        <v>0.50774337207422304</v>
      </c>
      <c r="R121" s="5">
        <v>8</v>
      </c>
      <c r="S121" s="5">
        <v>0.4</v>
      </c>
      <c r="T121" s="5">
        <v>0.4</v>
      </c>
      <c r="U121" s="5">
        <v>1</v>
      </c>
      <c r="W121" s="5">
        <v>4.8927892607143724</v>
      </c>
      <c r="X121" s="5">
        <v>0.35897206608322613</v>
      </c>
      <c r="Y121" s="5">
        <v>4</v>
      </c>
      <c r="Z121" s="5">
        <v>0.2</v>
      </c>
      <c r="AA121" s="5">
        <v>0.2</v>
      </c>
      <c r="AB121" s="5">
        <v>1</v>
      </c>
      <c r="AD121" s="5">
        <v>4.8927892607143724</v>
      </c>
      <c r="AE121" s="5">
        <v>0.35897206608322613</v>
      </c>
      <c r="AF121" s="5">
        <v>4</v>
      </c>
      <c r="AG121" s="5">
        <v>0.2</v>
      </c>
      <c r="AH121" s="5">
        <v>0.2</v>
      </c>
      <c r="AI121" s="5">
        <v>1</v>
      </c>
    </row>
    <row r="122" spans="1:35" s="5" customFormat="1">
      <c r="A122" s="5" t="s">
        <v>142</v>
      </c>
      <c r="B122" s="5">
        <v>0</v>
      </c>
      <c r="C122" s="5">
        <v>0</v>
      </c>
      <c r="D122" s="5">
        <v>0</v>
      </c>
      <c r="E122" s="5">
        <v>0</v>
      </c>
      <c r="F122" s="5">
        <v>0</v>
      </c>
      <c r="G122" s="5">
        <v>0</v>
      </c>
      <c r="I122" s="5">
        <v>3.9890775482628595</v>
      </c>
      <c r="J122" s="5">
        <v>0.29266893237438441</v>
      </c>
      <c r="K122" s="5">
        <v>8</v>
      </c>
      <c r="L122" s="5">
        <v>0.4</v>
      </c>
      <c r="M122" s="5">
        <v>0.5</v>
      </c>
      <c r="N122" s="5">
        <v>0.25</v>
      </c>
      <c r="P122" s="5">
        <v>13.630678014265039</v>
      </c>
      <c r="Q122" s="5">
        <v>1.0000497442600909</v>
      </c>
      <c r="R122" s="5">
        <v>20</v>
      </c>
      <c r="S122" s="5">
        <v>1</v>
      </c>
      <c r="T122" s="5">
        <v>1</v>
      </c>
      <c r="U122" s="5">
        <v>1</v>
      </c>
      <c r="W122" s="5">
        <v>13.630678014265039</v>
      </c>
      <c r="X122" s="5">
        <v>1.0000497442600909</v>
      </c>
      <c r="Y122" s="5">
        <v>20</v>
      </c>
      <c r="Z122" s="5">
        <v>1</v>
      </c>
      <c r="AA122" s="5">
        <v>1</v>
      </c>
      <c r="AB122" s="5">
        <v>1</v>
      </c>
      <c r="AD122" s="5">
        <v>13.630678014265039</v>
      </c>
      <c r="AE122" s="5">
        <v>1.0000497442600909</v>
      </c>
      <c r="AF122" s="5">
        <v>20</v>
      </c>
      <c r="AG122" s="5">
        <v>1</v>
      </c>
      <c r="AH122" s="5">
        <v>1</v>
      </c>
      <c r="AI122" s="5">
        <v>1</v>
      </c>
    </row>
    <row r="123" spans="1:35" s="5" customFormat="1">
      <c r="A123" s="5" t="s">
        <v>17</v>
      </c>
      <c r="B123" s="5">
        <v>0</v>
      </c>
      <c r="C123" s="5">
        <v>0</v>
      </c>
      <c r="D123" s="5">
        <v>0</v>
      </c>
      <c r="E123" s="5">
        <v>0</v>
      </c>
      <c r="F123" s="5">
        <v>0</v>
      </c>
      <c r="G123" s="5">
        <v>0</v>
      </c>
      <c r="I123" s="5">
        <v>4.5150161916812523</v>
      </c>
      <c r="J123" s="5">
        <v>0.33125577341755336</v>
      </c>
      <c r="K123" s="5">
        <v>8</v>
      </c>
      <c r="L123" s="5">
        <v>0.4</v>
      </c>
      <c r="M123" s="5">
        <v>0.4</v>
      </c>
      <c r="N123" s="5">
        <v>0.33333333333333331</v>
      </c>
      <c r="P123" s="5">
        <v>13.630678014265039</v>
      </c>
      <c r="Q123" s="5">
        <v>1.0000497442600909</v>
      </c>
      <c r="R123" s="5">
        <v>20</v>
      </c>
      <c r="S123" s="5">
        <v>1</v>
      </c>
      <c r="T123" s="5">
        <v>1</v>
      </c>
      <c r="U123" s="5">
        <v>1</v>
      </c>
      <c r="W123" s="5">
        <v>13.630678014265039</v>
      </c>
      <c r="X123" s="5">
        <v>1.0000497442600909</v>
      </c>
      <c r="Y123" s="5">
        <v>20</v>
      </c>
      <c r="Z123" s="5">
        <v>1</v>
      </c>
      <c r="AA123" s="5">
        <v>1</v>
      </c>
      <c r="AB123" s="5">
        <v>1</v>
      </c>
      <c r="AD123" s="5">
        <v>13.630678014265039</v>
      </c>
      <c r="AE123" s="5">
        <v>1.0000497442600909</v>
      </c>
      <c r="AF123" s="5">
        <v>20</v>
      </c>
      <c r="AG123" s="5">
        <v>1</v>
      </c>
      <c r="AH123" s="5">
        <v>1</v>
      </c>
      <c r="AI123" s="5">
        <v>1</v>
      </c>
    </row>
    <row r="124" spans="1:35" s="5" customFormat="1">
      <c r="A124" s="5" t="s">
        <v>143</v>
      </c>
      <c r="B124" s="5">
        <v>10.507465390975335</v>
      </c>
      <c r="C124" s="5">
        <v>0.77090721870692114</v>
      </c>
      <c r="D124" s="5">
        <v>17</v>
      </c>
      <c r="E124" s="5">
        <v>0.85</v>
      </c>
      <c r="F124" s="5">
        <v>1</v>
      </c>
      <c r="G124" s="5">
        <v>1</v>
      </c>
      <c r="I124" s="5">
        <v>13.630678014265039</v>
      </c>
      <c r="J124" s="5">
        <v>1.0000497442600909</v>
      </c>
      <c r="K124" s="5">
        <v>20</v>
      </c>
      <c r="L124" s="5">
        <v>1</v>
      </c>
      <c r="M124" s="5">
        <v>1</v>
      </c>
      <c r="N124" s="5">
        <v>1</v>
      </c>
      <c r="P124" s="5">
        <v>13.630678014265039</v>
      </c>
      <c r="Q124" s="5">
        <v>1.0000497442600909</v>
      </c>
      <c r="R124" s="5">
        <v>20</v>
      </c>
      <c r="S124" s="5">
        <v>1</v>
      </c>
      <c r="T124" s="5">
        <v>1</v>
      </c>
      <c r="U124" s="5">
        <v>1</v>
      </c>
      <c r="W124" s="5">
        <v>13.630678014265039</v>
      </c>
      <c r="X124" s="5">
        <v>1.0000497442600909</v>
      </c>
      <c r="Y124" s="5">
        <v>20</v>
      </c>
      <c r="Z124" s="5">
        <v>1</v>
      </c>
      <c r="AA124" s="5">
        <v>1</v>
      </c>
      <c r="AB124" s="5">
        <v>1</v>
      </c>
      <c r="AD124" s="5">
        <v>13.630678014265039</v>
      </c>
      <c r="AE124" s="5">
        <v>1.0000497442600909</v>
      </c>
      <c r="AF124" s="5">
        <v>20</v>
      </c>
      <c r="AG124" s="5">
        <v>1</v>
      </c>
      <c r="AH124" s="5">
        <v>1</v>
      </c>
      <c r="AI124" s="5">
        <v>1</v>
      </c>
    </row>
    <row r="125" spans="1:35" s="5" customFormat="1">
      <c r="A125" s="5" t="s">
        <v>144</v>
      </c>
      <c r="B125" s="5">
        <v>8.2626914631443817</v>
      </c>
      <c r="C125" s="5">
        <v>0.60621360698051219</v>
      </c>
      <c r="D125" s="5">
        <v>11</v>
      </c>
      <c r="E125" s="5">
        <v>0.55000000000000004</v>
      </c>
      <c r="F125" s="5">
        <v>0.7</v>
      </c>
      <c r="G125" s="5">
        <v>1</v>
      </c>
      <c r="I125" s="5">
        <v>7.0008319560014654</v>
      </c>
      <c r="J125" s="5">
        <v>0.51363403932512586</v>
      </c>
      <c r="K125" s="5">
        <v>10</v>
      </c>
      <c r="L125" s="5">
        <v>0.5</v>
      </c>
      <c r="M125" s="5">
        <v>0.7</v>
      </c>
      <c r="N125" s="5">
        <v>1</v>
      </c>
      <c r="P125" s="5">
        <v>7.1703840538128034</v>
      </c>
      <c r="Q125" s="5">
        <v>0.52607366498993424</v>
      </c>
      <c r="R125" s="5">
        <v>10</v>
      </c>
      <c r="S125" s="5">
        <v>0.5</v>
      </c>
      <c r="T125" s="5">
        <v>0.6</v>
      </c>
      <c r="U125" s="5">
        <v>1</v>
      </c>
      <c r="W125" s="5">
        <v>3.6938192563783536</v>
      </c>
      <c r="X125" s="5">
        <v>0.27100654852372363</v>
      </c>
      <c r="Y125" s="5">
        <v>5</v>
      </c>
      <c r="Z125" s="5">
        <v>0.25</v>
      </c>
      <c r="AA125" s="5">
        <v>0.3</v>
      </c>
      <c r="AB125" s="5">
        <v>0.5</v>
      </c>
      <c r="AD125" s="5">
        <v>3.6938192563783536</v>
      </c>
      <c r="AE125" s="5">
        <v>0.27100654852372363</v>
      </c>
      <c r="AF125" s="5">
        <v>5</v>
      </c>
      <c r="AG125" s="5">
        <v>0.25</v>
      </c>
      <c r="AH125" s="5">
        <v>0.3</v>
      </c>
      <c r="AI125" s="5">
        <v>0.5</v>
      </c>
    </row>
    <row r="126" spans="1:35" s="5" customFormat="1">
      <c r="A126" s="5" t="s">
        <v>145</v>
      </c>
      <c r="B126" s="5">
        <v>2.4554743685586082</v>
      </c>
      <c r="C126" s="5">
        <v>0.18015219138361027</v>
      </c>
      <c r="D126" s="5">
        <v>5</v>
      </c>
      <c r="E126" s="5">
        <v>0.25</v>
      </c>
      <c r="F126" s="5">
        <v>0.3</v>
      </c>
      <c r="G126" s="5">
        <v>0.2</v>
      </c>
      <c r="I126" s="5">
        <v>6.2378887535506635</v>
      </c>
      <c r="J126" s="5">
        <v>0.45765874934340889</v>
      </c>
      <c r="K126" s="5">
        <v>12</v>
      </c>
      <c r="L126" s="5">
        <v>0.6</v>
      </c>
      <c r="M126" s="5">
        <v>0.6</v>
      </c>
      <c r="N126" s="5">
        <v>0.25</v>
      </c>
      <c r="P126" s="5">
        <v>13.630678014265039</v>
      </c>
      <c r="Q126" s="5">
        <v>1.0000497442600909</v>
      </c>
      <c r="R126" s="5">
        <v>20</v>
      </c>
      <c r="S126" s="5">
        <v>1</v>
      </c>
      <c r="T126" s="5">
        <v>1</v>
      </c>
      <c r="U126" s="5">
        <v>1</v>
      </c>
      <c r="W126" s="5">
        <v>13.630678014265039</v>
      </c>
      <c r="X126" s="5">
        <v>1.0000497442600909</v>
      </c>
      <c r="Y126" s="5">
        <v>20</v>
      </c>
      <c r="Z126" s="5">
        <v>1</v>
      </c>
      <c r="AA126" s="5">
        <v>1</v>
      </c>
      <c r="AB126" s="5">
        <v>1</v>
      </c>
      <c r="AD126" s="5">
        <v>13.630678014265039</v>
      </c>
      <c r="AE126" s="5">
        <v>1.0000497442600909</v>
      </c>
      <c r="AF126" s="5">
        <v>20</v>
      </c>
      <c r="AG126" s="5">
        <v>1</v>
      </c>
      <c r="AH126" s="5">
        <v>1</v>
      </c>
      <c r="AI126" s="5">
        <v>1</v>
      </c>
    </row>
    <row r="127" spans="1:35" s="5" customFormat="1">
      <c r="A127" s="5" t="s">
        <v>146</v>
      </c>
      <c r="B127" s="5">
        <v>5.278285407947644</v>
      </c>
      <c r="C127" s="5">
        <v>0.38725498224120641</v>
      </c>
      <c r="D127" s="5">
        <v>11</v>
      </c>
      <c r="E127" s="5">
        <v>0.55000000000000004</v>
      </c>
      <c r="F127" s="5">
        <v>0.7</v>
      </c>
      <c r="G127" s="5">
        <v>0.5</v>
      </c>
      <c r="I127" s="5">
        <v>6.2175772328189236</v>
      </c>
      <c r="J127" s="5">
        <v>0.45616854239317117</v>
      </c>
      <c r="K127" s="5">
        <v>11</v>
      </c>
      <c r="L127" s="5">
        <v>0.55000000000000004</v>
      </c>
      <c r="M127" s="5">
        <v>0.7</v>
      </c>
      <c r="N127" s="5">
        <v>0.5</v>
      </c>
      <c r="P127" s="5">
        <v>9.3688185071221213</v>
      </c>
      <c r="Q127" s="5">
        <v>0.68736746200455767</v>
      </c>
      <c r="R127" s="5">
        <v>17</v>
      </c>
      <c r="S127" s="5">
        <v>0.85</v>
      </c>
      <c r="T127" s="5">
        <v>1</v>
      </c>
      <c r="U127" s="5">
        <v>1</v>
      </c>
      <c r="W127" s="5">
        <v>13.630678014265039</v>
      </c>
      <c r="X127" s="5">
        <v>1.0000497442600909</v>
      </c>
      <c r="Y127" s="5">
        <v>20</v>
      </c>
      <c r="Z127" s="5">
        <v>1</v>
      </c>
      <c r="AA127" s="5">
        <v>1</v>
      </c>
      <c r="AB127" s="5">
        <v>1</v>
      </c>
      <c r="AD127" s="5">
        <v>13.630678014265039</v>
      </c>
      <c r="AE127" s="5">
        <v>1.0000497442600909</v>
      </c>
      <c r="AF127" s="5">
        <v>20</v>
      </c>
      <c r="AG127" s="5">
        <v>1</v>
      </c>
      <c r="AH127" s="5">
        <v>1</v>
      </c>
      <c r="AI127" s="5">
        <v>1</v>
      </c>
    </row>
    <row r="128" spans="1:35" s="5" customFormat="1">
      <c r="A128" s="5" t="s">
        <v>147</v>
      </c>
      <c r="B128" s="5">
        <v>4.5</v>
      </c>
      <c r="C128" s="5">
        <v>0.33015407190022006</v>
      </c>
      <c r="D128" s="5">
        <v>4</v>
      </c>
      <c r="E128" s="5">
        <v>0.2</v>
      </c>
      <c r="F128" s="5">
        <v>0.2</v>
      </c>
      <c r="G128" s="5">
        <v>1</v>
      </c>
      <c r="I128" s="5">
        <v>4.5</v>
      </c>
      <c r="J128" s="5">
        <v>0.33015407190022006</v>
      </c>
      <c r="K128" s="5">
        <v>4</v>
      </c>
      <c r="L128" s="5">
        <v>0.2</v>
      </c>
      <c r="M128" s="5">
        <v>0.2</v>
      </c>
      <c r="N128" s="5">
        <v>1</v>
      </c>
      <c r="P128" s="5">
        <v>0</v>
      </c>
      <c r="Q128" s="5">
        <v>0</v>
      </c>
      <c r="R128" s="5">
        <v>0</v>
      </c>
      <c r="S128" s="5">
        <v>0</v>
      </c>
      <c r="T128" s="5">
        <v>0</v>
      </c>
      <c r="U128" s="5">
        <v>0</v>
      </c>
      <c r="W128" s="5">
        <v>0</v>
      </c>
      <c r="X128" s="5">
        <v>0</v>
      </c>
      <c r="Y128" s="5">
        <v>0</v>
      </c>
      <c r="Z128" s="5">
        <v>0</v>
      </c>
      <c r="AA128" s="5">
        <v>0</v>
      </c>
      <c r="AB128" s="5">
        <v>0</v>
      </c>
      <c r="AD128" s="5">
        <v>0</v>
      </c>
      <c r="AE128" s="5">
        <v>0</v>
      </c>
      <c r="AF128" s="5">
        <v>0</v>
      </c>
      <c r="AG128" s="5">
        <v>0</v>
      </c>
      <c r="AH128" s="5">
        <v>0</v>
      </c>
      <c r="AI128" s="5">
        <v>0</v>
      </c>
    </row>
    <row r="129" spans="1:35" s="5" customFormat="1">
      <c r="A129" s="5" t="s">
        <v>7</v>
      </c>
      <c r="B129" s="5">
        <v>2.4178134987528725</v>
      </c>
      <c r="C129" s="5">
        <v>0.17738910482412856</v>
      </c>
      <c r="D129" s="5">
        <v>4</v>
      </c>
      <c r="E129" s="5">
        <v>0.2</v>
      </c>
      <c r="F129" s="5">
        <v>0.4</v>
      </c>
      <c r="G129" s="5">
        <v>1</v>
      </c>
      <c r="I129" s="5">
        <v>5.6873521509803231</v>
      </c>
      <c r="J129" s="5">
        <v>0.41726721577258419</v>
      </c>
      <c r="K129" s="5">
        <v>9</v>
      </c>
      <c r="L129" s="5">
        <v>0.45</v>
      </c>
      <c r="M129" s="5">
        <v>0.8</v>
      </c>
      <c r="N129" s="5">
        <v>1</v>
      </c>
      <c r="P129" s="5">
        <v>3.6309297535714573</v>
      </c>
      <c r="Q129" s="5">
        <v>0.26639249842783985</v>
      </c>
      <c r="R129" s="5">
        <v>3</v>
      </c>
      <c r="S129" s="5">
        <v>0.15</v>
      </c>
      <c r="T129" s="5">
        <v>0.2</v>
      </c>
      <c r="U129" s="5">
        <v>1</v>
      </c>
      <c r="W129" s="5">
        <v>3.6309297535714573</v>
      </c>
      <c r="X129" s="5">
        <v>0.26639249842783985</v>
      </c>
      <c r="Y129" s="5">
        <v>3</v>
      </c>
      <c r="Z129" s="5">
        <v>0.15</v>
      </c>
      <c r="AA129" s="5">
        <v>0.2</v>
      </c>
      <c r="AB129" s="5">
        <v>1</v>
      </c>
      <c r="AD129" s="5">
        <v>4.8927892607143724</v>
      </c>
      <c r="AE129" s="5">
        <v>0.35897206608322613</v>
      </c>
      <c r="AF129" s="5">
        <v>4</v>
      </c>
      <c r="AG129" s="5">
        <v>0.2</v>
      </c>
      <c r="AH129" s="5">
        <v>0.2</v>
      </c>
      <c r="AI129" s="5">
        <v>1</v>
      </c>
    </row>
    <row r="130" spans="1:35" s="5" customFormat="1">
      <c r="A130" s="5" t="s">
        <v>150</v>
      </c>
      <c r="B130" s="5">
        <v>1.5</v>
      </c>
      <c r="C130" s="5">
        <v>0.11005135730007336</v>
      </c>
      <c r="D130" s="5">
        <v>2</v>
      </c>
      <c r="E130" s="5">
        <v>0.1</v>
      </c>
      <c r="F130" s="5">
        <v>0.2</v>
      </c>
      <c r="G130" s="5">
        <v>1</v>
      </c>
      <c r="I130" s="5">
        <v>10.368818507122121</v>
      </c>
      <c r="J130" s="5">
        <v>0.76073503353793992</v>
      </c>
      <c r="K130" s="5">
        <v>18</v>
      </c>
      <c r="L130" s="5">
        <v>0.9</v>
      </c>
      <c r="M130" s="5">
        <v>1</v>
      </c>
      <c r="N130" s="5">
        <v>1</v>
      </c>
      <c r="P130" s="5">
        <v>11.630678014265037</v>
      </c>
      <c r="Q130" s="5">
        <v>0.85331460119332625</v>
      </c>
      <c r="R130" s="5">
        <v>19</v>
      </c>
      <c r="S130" s="5">
        <v>0.95</v>
      </c>
      <c r="T130" s="5">
        <v>1</v>
      </c>
      <c r="U130" s="5">
        <v>1</v>
      </c>
      <c r="W130" s="5">
        <v>11.630678014265037</v>
      </c>
      <c r="X130" s="5">
        <v>0.85331460119332625</v>
      </c>
      <c r="Y130" s="5">
        <v>19</v>
      </c>
      <c r="Z130" s="5">
        <v>0.95</v>
      </c>
      <c r="AA130" s="5">
        <v>1</v>
      </c>
      <c r="AB130" s="5">
        <v>1</v>
      </c>
      <c r="AD130" s="5">
        <v>11.630678014265037</v>
      </c>
      <c r="AE130" s="5">
        <v>0.85331460119332625</v>
      </c>
      <c r="AF130" s="5">
        <v>19</v>
      </c>
      <c r="AG130" s="5">
        <v>0.95</v>
      </c>
      <c r="AH130" s="5">
        <v>1</v>
      </c>
      <c r="AI130" s="5">
        <v>1</v>
      </c>
    </row>
    <row r="131" spans="1:35" s="5" customFormat="1">
      <c r="A131" s="5" t="s">
        <v>151</v>
      </c>
      <c r="B131" s="5">
        <v>0</v>
      </c>
      <c r="C131" s="5">
        <v>0</v>
      </c>
      <c r="D131" s="5">
        <v>0</v>
      </c>
      <c r="E131" s="5">
        <v>0</v>
      </c>
      <c r="F131" s="5">
        <v>0</v>
      </c>
      <c r="G131" s="5">
        <v>0</v>
      </c>
      <c r="I131" s="5">
        <v>1</v>
      </c>
      <c r="J131" s="5">
        <v>7.3367571533382248E-2</v>
      </c>
      <c r="K131" s="5">
        <v>1</v>
      </c>
      <c r="L131" s="5">
        <v>0.05</v>
      </c>
      <c r="M131" s="5">
        <v>0.1</v>
      </c>
      <c r="N131" s="5">
        <v>1</v>
      </c>
      <c r="P131" s="5">
        <v>0</v>
      </c>
      <c r="Q131" s="5">
        <v>0</v>
      </c>
      <c r="R131" s="5">
        <v>0</v>
      </c>
      <c r="S131" s="5">
        <v>0</v>
      </c>
      <c r="T131" s="5">
        <v>0</v>
      </c>
      <c r="U131" s="5">
        <v>0</v>
      </c>
      <c r="W131" s="5">
        <v>0</v>
      </c>
      <c r="X131" s="5">
        <v>0</v>
      </c>
      <c r="Y131" s="5">
        <v>0</v>
      </c>
      <c r="Z131" s="5">
        <v>0</v>
      </c>
      <c r="AA131" s="5">
        <v>0</v>
      </c>
      <c r="AB131" s="5">
        <v>0</v>
      </c>
      <c r="AD131" s="5">
        <v>0</v>
      </c>
      <c r="AE131" s="5">
        <v>0</v>
      </c>
      <c r="AF131" s="5">
        <v>0</v>
      </c>
      <c r="AG131" s="5">
        <v>0</v>
      </c>
      <c r="AH131" s="5">
        <v>0</v>
      </c>
      <c r="AI131" s="5">
        <v>0</v>
      </c>
    </row>
    <row r="132" spans="1:35" s="5" customFormat="1">
      <c r="A132" s="5" t="s">
        <v>152</v>
      </c>
      <c r="B132" s="5">
        <v>1</v>
      </c>
      <c r="C132" s="5">
        <v>7.3367571533382248E-2</v>
      </c>
      <c r="D132" s="5">
        <v>1</v>
      </c>
      <c r="E132" s="5">
        <v>0.05</v>
      </c>
      <c r="F132" s="5">
        <v>0.1</v>
      </c>
      <c r="G132" s="5">
        <v>1</v>
      </c>
      <c r="I132" s="5">
        <v>0</v>
      </c>
      <c r="J132" s="5">
        <v>0</v>
      </c>
      <c r="K132" s="5">
        <v>0</v>
      </c>
      <c r="L132" s="5">
        <v>0</v>
      </c>
      <c r="M132" s="5">
        <v>0</v>
      </c>
      <c r="N132" s="5">
        <v>0</v>
      </c>
      <c r="P132" s="5">
        <v>13.630678014265039</v>
      </c>
      <c r="Q132" s="5">
        <v>1.0000497442600909</v>
      </c>
      <c r="R132" s="5">
        <v>20</v>
      </c>
      <c r="S132" s="5">
        <v>1</v>
      </c>
      <c r="T132" s="5">
        <v>1</v>
      </c>
      <c r="U132" s="5">
        <v>1</v>
      </c>
      <c r="W132" s="5">
        <v>13.630678014265039</v>
      </c>
      <c r="X132" s="5">
        <v>1.0000497442600909</v>
      </c>
      <c r="Y132" s="5">
        <v>20</v>
      </c>
      <c r="Z132" s="5">
        <v>1</v>
      </c>
      <c r="AA132" s="5">
        <v>1</v>
      </c>
      <c r="AB132" s="5">
        <v>1</v>
      </c>
      <c r="AD132" s="5">
        <v>13.630678014265039</v>
      </c>
      <c r="AE132" s="5">
        <v>1.0000497442600909</v>
      </c>
      <c r="AF132" s="5">
        <v>20</v>
      </c>
      <c r="AG132" s="5">
        <v>1</v>
      </c>
      <c r="AH132" s="5">
        <v>1</v>
      </c>
      <c r="AI132" s="5">
        <v>1</v>
      </c>
    </row>
    <row r="133" spans="1:35" s="5" customFormat="1">
      <c r="A133" s="5" t="s">
        <v>153</v>
      </c>
      <c r="B133" s="5">
        <v>2.2489964478223943</v>
      </c>
      <c r="C133" s="5">
        <v>0.16500340776393208</v>
      </c>
      <c r="D133" s="5">
        <v>3</v>
      </c>
      <c r="E133" s="5">
        <v>0.15</v>
      </c>
      <c r="F133" s="5">
        <v>0.2857142857142857</v>
      </c>
      <c r="G133" s="5">
        <v>0.5</v>
      </c>
      <c r="I133" s="5">
        <v>2.2489964478223943</v>
      </c>
      <c r="J133" s="5">
        <v>0.16500340776393208</v>
      </c>
      <c r="K133" s="5">
        <v>3</v>
      </c>
      <c r="L133" s="5">
        <v>0.15</v>
      </c>
      <c r="M133" s="5">
        <v>0.2857142857142857</v>
      </c>
      <c r="N133" s="5">
        <v>0.5</v>
      </c>
      <c r="P133" s="5">
        <v>3</v>
      </c>
      <c r="Q133" s="5">
        <v>0.22010271460014671</v>
      </c>
      <c r="R133" s="5">
        <v>2</v>
      </c>
      <c r="S133" s="5">
        <v>0.1</v>
      </c>
      <c r="T133" s="5">
        <v>1</v>
      </c>
      <c r="U133" s="5">
        <v>1</v>
      </c>
      <c r="W133" s="5">
        <v>1.8927892607143721</v>
      </c>
      <c r="X133" s="5">
        <v>0.13886935148307938</v>
      </c>
      <c r="Y133" s="5">
        <v>2</v>
      </c>
      <c r="Z133" s="5">
        <v>0.1</v>
      </c>
      <c r="AA133" s="5">
        <v>0.5</v>
      </c>
      <c r="AB133" s="5">
        <v>0.5</v>
      </c>
      <c r="AD133" s="5">
        <v>3.3927892607143724</v>
      </c>
      <c r="AE133" s="5">
        <v>0.24892070878315276</v>
      </c>
      <c r="AF133" s="5">
        <v>4</v>
      </c>
      <c r="AG133" s="5">
        <v>0.2</v>
      </c>
      <c r="AH133" s="5">
        <v>0.66666666666666663</v>
      </c>
      <c r="AI133" s="5">
        <v>0.5</v>
      </c>
    </row>
    <row r="134" spans="1:35" s="5" customFormat="1">
      <c r="A134" s="5" t="s">
        <v>154</v>
      </c>
      <c r="B134" s="5">
        <v>2.6358492550569363</v>
      </c>
      <c r="C134" s="5">
        <v>0.19338585877160208</v>
      </c>
      <c r="D134" s="5">
        <v>4</v>
      </c>
      <c r="E134" s="5">
        <v>0.2</v>
      </c>
      <c r="F134" s="5">
        <v>0.3</v>
      </c>
      <c r="G134" s="5">
        <v>0.5</v>
      </c>
      <c r="I134" s="5">
        <v>2.6358492550569363</v>
      </c>
      <c r="J134" s="5">
        <v>0.19338585877160208</v>
      </c>
      <c r="K134" s="5">
        <v>4</v>
      </c>
      <c r="L134" s="5">
        <v>0.2</v>
      </c>
      <c r="M134" s="5">
        <v>0.3</v>
      </c>
      <c r="N134" s="5">
        <v>0.5</v>
      </c>
      <c r="P134" s="5">
        <v>7.6848189349345519</v>
      </c>
      <c r="Q134" s="5">
        <v>0.56381650292990104</v>
      </c>
      <c r="R134" s="5">
        <v>8</v>
      </c>
      <c r="S134" s="5">
        <v>0.4</v>
      </c>
      <c r="T134" s="5">
        <v>0.4</v>
      </c>
      <c r="U134" s="5">
        <v>1</v>
      </c>
      <c r="W134" s="5">
        <v>5.4525880959238044</v>
      </c>
      <c r="X134" s="5">
        <v>0.4000431471697582</v>
      </c>
      <c r="Y134" s="5">
        <v>6</v>
      </c>
      <c r="Z134" s="5">
        <v>0.3</v>
      </c>
      <c r="AA134" s="5">
        <v>0.3</v>
      </c>
      <c r="AB134" s="5">
        <v>1</v>
      </c>
      <c r="AD134" s="5">
        <v>5.5</v>
      </c>
      <c r="AE134" s="5">
        <v>0.40352164343360231</v>
      </c>
      <c r="AF134" s="5">
        <v>6</v>
      </c>
      <c r="AG134" s="5">
        <v>0.3</v>
      </c>
      <c r="AH134" s="5">
        <v>0.3</v>
      </c>
      <c r="AI134" s="5">
        <v>1</v>
      </c>
    </row>
    <row r="135" spans="1:35" s="5" customFormat="1">
      <c r="A135" s="5" t="s">
        <v>155</v>
      </c>
      <c r="B135" s="5">
        <v>6.6742403448550949</v>
      </c>
      <c r="C135" s="5">
        <v>0.48967280593214191</v>
      </c>
      <c r="D135" s="5">
        <v>11</v>
      </c>
      <c r="E135" s="5">
        <v>0.55000000000000004</v>
      </c>
      <c r="F135" s="5">
        <v>0.7</v>
      </c>
      <c r="G135" s="5">
        <v>1</v>
      </c>
      <c r="I135" s="5">
        <v>7.8845478451592435</v>
      </c>
      <c r="J135" s="5">
        <v>0.57847012803809561</v>
      </c>
      <c r="K135" s="5">
        <v>11</v>
      </c>
      <c r="L135" s="5">
        <v>0.55000000000000004</v>
      </c>
      <c r="M135" s="5">
        <v>0.7</v>
      </c>
      <c r="N135" s="5">
        <v>1</v>
      </c>
      <c r="P135" s="5">
        <v>3</v>
      </c>
      <c r="Q135" s="5">
        <v>0.22010271460014671</v>
      </c>
      <c r="R135" s="5">
        <v>2</v>
      </c>
      <c r="S135" s="5">
        <v>0.1</v>
      </c>
      <c r="T135" s="5">
        <v>0.1</v>
      </c>
      <c r="U135" s="5">
        <v>1</v>
      </c>
      <c r="W135" s="5">
        <v>3</v>
      </c>
      <c r="X135" s="5">
        <v>0.22010271460014671</v>
      </c>
      <c r="Y135" s="5">
        <v>2</v>
      </c>
      <c r="Z135" s="5">
        <v>0.1</v>
      </c>
      <c r="AA135" s="5">
        <v>0.1</v>
      </c>
      <c r="AB135" s="5">
        <v>1</v>
      </c>
      <c r="AD135" s="5">
        <v>3</v>
      </c>
      <c r="AE135" s="5">
        <v>0.22010271460014671</v>
      </c>
      <c r="AF135" s="5">
        <v>2</v>
      </c>
      <c r="AG135" s="5">
        <v>0.1</v>
      </c>
      <c r="AH135" s="5">
        <v>0.1</v>
      </c>
      <c r="AI135" s="5">
        <v>1</v>
      </c>
    </row>
    <row r="136" spans="1:35" s="5" customFormat="1">
      <c r="A136" s="5" t="s">
        <v>156</v>
      </c>
      <c r="B136" s="5">
        <v>3</v>
      </c>
      <c r="C136" s="5">
        <v>0.22010271460014671</v>
      </c>
      <c r="D136" s="5">
        <v>2</v>
      </c>
      <c r="E136" s="5">
        <v>0.1</v>
      </c>
      <c r="F136" s="5">
        <v>0.33333333333333331</v>
      </c>
      <c r="G136" s="5">
        <v>1</v>
      </c>
      <c r="I136" s="5">
        <v>3</v>
      </c>
      <c r="J136" s="5">
        <v>0.22010271460014671</v>
      </c>
      <c r="K136" s="5">
        <v>2</v>
      </c>
      <c r="L136" s="5">
        <v>0.1</v>
      </c>
      <c r="M136" s="5">
        <v>0.33333333333333331</v>
      </c>
      <c r="N136" s="5">
        <v>1</v>
      </c>
      <c r="P136" s="5">
        <v>3</v>
      </c>
      <c r="Q136" s="5">
        <v>0.22010271460014671</v>
      </c>
      <c r="R136" s="5">
        <v>2</v>
      </c>
      <c r="S136" s="5">
        <v>0.1</v>
      </c>
      <c r="T136" s="5">
        <v>0.5</v>
      </c>
      <c r="U136" s="5">
        <v>1</v>
      </c>
      <c r="W136" s="5">
        <v>3</v>
      </c>
      <c r="X136" s="5">
        <v>0.22010271460014671</v>
      </c>
      <c r="Y136" s="5">
        <v>2</v>
      </c>
      <c r="Z136" s="5">
        <v>0.1</v>
      </c>
      <c r="AA136" s="5">
        <v>0.5</v>
      </c>
      <c r="AB136" s="5">
        <v>1</v>
      </c>
      <c r="AD136" s="5">
        <v>3</v>
      </c>
      <c r="AE136" s="5">
        <v>0.22010271460014671</v>
      </c>
      <c r="AF136" s="5">
        <v>2</v>
      </c>
      <c r="AG136" s="5">
        <v>0.1</v>
      </c>
      <c r="AH136" s="5">
        <v>0.33333333333333331</v>
      </c>
      <c r="AI136" s="5">
        <v>1</v>
      </c>
    </row>
    <row r="137" spans="1:35" s="5" customFormat="1">
      <c r="A137" s="5" t="s">
        <v>157</v>
      </c>
      <c r="B137" s="5">
        <v>3.2690634778694578</v>
      </c>
      <c r="C137" s="5">
        <v>0.23984324855975478</v>
      </c>
      <c r="D137" s="5">
        <v>7</v>
      </c>
      <c r="E137" s="5">
        <v>0.35</v>
      </c>
      <c r="F137" s="5">
        <v>0.4</v>
      </c>
      <c r="G137" s="5">
        <v>0.2</v>
      </c>
      <c r="I137" s="5">
        <v>13.630678014265039</v>
      </c>
      <c r="J137" s="5">
        <v>1.0000497442600909</v>
      </c>
      <c r="K137" s="5">
        <v>20</v>
      </c>
      <c r="L137" s="5">
        <v>1</v>
      </c>
      <c r="M137" s="5">
        <v>1</v>
      </c>
      <c r="N137" s="5">
        <v>1</v>
      </c>
      <c r="P137" s="5">
        <v>13.630678014265039</v>
      </c>
      <c r="Q137" s="5">
        <v>1.0000497442600909</v>
      </c>
      <c r="R137" s="5">
        <v>20</v>
      </c>
      <c r="S137" s="5">
        <v>1</v>
      </c>
      <c r="T137" s="5">
        <v>1</v>
      </c>
      <c r="U137" s="5">
        <v>1</v>
      </c>
      <c r="W137" s="5">
        <v>13.630678014265039</v>
      </c>
      <c r="X137" s="5">
        <v>1.0000497442600909</v>
      </c>
      <c r="Y137" s="5">
        <v>20</v>
      </c>
      <c r="Z137" s="5">
        <v>1</v>
      </c>
      <c r="AA137" s="5">
        <v>1</v>
      </c>
      <c r="AB137" s="5">
        <v>1</v>
      </c>
      <c r="AD137" s="5">
        <v>13.630678014265039</v>
      </c>
      <c r="AE137" s="5">
        <v>1.0000497442600909</v>
      </c>
      <c r="AF137" s="5">
        <v>20</v>
      </c>
      <c r="AG137" s="5">
        <v>1</v>
      </c>
      <c r="AH137" s="5">
        <v>1</v>
      </c>
      <c r="AI137" s="5">
        <v>1</v>
      </c>
    </row>
    <row r="138" spans="1:35" s="5" customFormat="1">
      <c r="A138" s="5" t="s">
        <v>104</v>
      </c>
      <c r="B138" s="5">
        <v>0</v>
      </c>
      <c r="C138" s="5">
        <v>0</v>
      </c>
      <c r="D138" s="5">
        <v>0</v>
      </c>
      <c r="E138" s="5">
        <v>0</v>
      </c>
      <c r="F138" s="5">
        <v>0</v>
      </c>
      <c r="G138" s="5">
        <v>0</v>
      </c>
      <c r="I138" s="5">
        <v>3</v>
      </c>
      <c r="J138" s="5">
        <v>0.22010271460014671</v>
      </c>
      <c r="K138" s="5">
        <v>2</v>
      </c>
      <c r="L138" s="5">
        <v>0.1</v>
      </c>
      <c r="M138" s="5">
        <v>0.1</v>
      </c>
      <c r="N138" s="5">
        <v>1</v>
      </c>
      <c r="P138" s="5">
        <v>4.9484591188793923</v>
      </c>
      <c r="Q138" s="5">
        <v>0.36305642838440144</v>
      </c>
      <c r="R138" s="5">
        <v>6</v>
      </c>
      <c r="S138" s="5">
        <v>0.3</v>
      </c>
      <c r="T138" s="5">
        <v>0.5</v>
      </c>
      <c r="U138" s="5">
        <v>1</v>
      </c>
      <c r="W138" s="5">
        <v>4.9484591188793923</v>
      </c>
      <c r="X138" s="5">
        <v>0.36305642838440144</v>
      </c>
      <c r="Y138" s="5">
        <v>6</v>
      </c>
      <c r="Z138" s="5">
        <v>0.3</v>
      </c>
      <c r="AA138" s="5">
        <v>0.5</v>
      </c>
      <c r="AB138" s="5">
        <v>1</v>
      </c>
      <c r="AD138" s="5">
        <v>4.9484591188793923</v>
      </c>
      <c r="AE138" s="5">
        <v>0.36305642838440144</v>
      </c>
      <c r="AF138" s="5">
        <v>6</v>
      </c>
      <c r="AG138" s="5">
        <v>0.3</v>
      </c>
      <c r="AH138" s="5">
        <v>0.5</v>
      </c>
      <c r="AI138" s="5">
        <v>1</v>
      </c>
    </row>
    <row r="139" spans="1:35" s="5" customFormat="1">
      <c r="A139" s="5" t="s">
        <v>158</v>
      </c>
      <c r="B139" s="5">
        <v>0.59009482198186891</v>
      </c>
      <c r="C139" s="5">
        <v>4.3293824063233226E-2</v>
      </c>
      <c r="D139" s="5">
        <v>2</v>
      </c>
      <c r="E139" s="5">
        <v>0.1</v>
      </c>
      <c r="F139" s="5">
        <v>0.2</v>
      </c>
      <c r="G139" s="5">
        <v>0.1111111111111111</v>
      </c>
      <c r="I139" s="5">
        <v>3</v>
      </c>
      <c r="J139" s="5">
        <v>0.22010271460014671</v>
      </c>
      <c r="K139" s="5">
        <v>2</v>
      </c>
      <c r="L139" s="5">
        <v>0.1</v>
      </c>
      <c r="M139" s="5">
        <v>0.1</v>
      </c>
      <c r="N139" s="5">
        <v>1</v>
      </c>
      <c r="P139" s="5">
        <v>9.7289089249410985</v>
      </c>
      <c r="Q139" s="5">
        <v>0.71378642149237692</v>
      </c>
      <c r="R139" s="5">
        <v>13</v>
      </c>
      <c r="S139" s="5">
        <v>0.65</v>
      </c>
      <c r="T139" s="5">
        <v>0.8</v>
      </c>
      <c r="U139" s="5">
        <v>1</v>
      </c>
      <c r="W139" s="5">
        <v>5.18185408703226</v>
      </c>
      <c r="X139" s="5">
        <v>0.38018005040588848</v>
      </c>
      <c r="Y139" s="5">
        <v>5</v>
      </c>
      <c r="Z139" s="5">
        <v>0.25</v>
      </c>
      <c r="AA139" s="5">
        <v>0.3</v>
      </c>
      <c r="AB139" s="5">
        <v>1</v>
      </c>
      <c r="AD139" s="5">
        <v>7.3453773566381768</v>
      </c>
      <c r="AE139" s="5">
        <v>0.53891249865283763</v>
      </c>
      <c r="AF139" s="5">
        <v>8</v>
      </c>
      <c r="AG139" s="5">
        <v>0.4</v>
      </c>
      <c r="AH139" s="5">
        <v>0.4</v>
      </c>
      <c r="AI139" s="5">
        <v>1</v>
      </c>
    </row>
    <row r="140" spans="1:35" s="5" customFormat="1">
      <c r="A140" s="5" t="s">
        <v>159</v>
      </c>
      <c r="B140" s="5">
        <v>0.98713694067947966</v>
      </c>
      <c r="C140" s="5">
        <v>7.2423840108545828E-2</v>
      </c>
      <c r="D140" s="5">
        <v>2</v>
      </c>
      <c r="E140" s="5">
        <v>0.1</v>
      </c>
      <c r="F140" s="5">
        <v>0.2</v>
      </c>
      <c r="G140" s="5">
        <v>0.5</v>
      </c>
      <c r="I140" s="5">
        <v>3</v>
      </c>
      <c r="J140" s="5">
        <v>0.22010271460014671</v>
      </c>
      <c r="K140" s="5">
        <v>2</v>
      </c>
      <c r="L140" s="5">
        <v>0.1</v>
      </c>
      <c r="M140" s="5">
        <v>0.1</v>
      </c>
      <c r="N140" s="5">
        <v>1</v>
      </c>
      <c r="P140" s="5">
        <v>3</v>
      </c>
      <c r="Q140" s="5">
        <v>0.22010271460014671</v>
      </c>
      <c r="R140" s="5">
        <v>2</v>
      </c>
      <c r="S140" s="5">
        <v>0.1</v>
      </c>
      <c r="T140" s="5">
        <v>0.1</v>
      </c>
      <c r="U140" s="5">
        <v>1</v>
      </c>
      <c r="W140" s="5">
        <v>4.8927892607143724</v>
      </c>
      <c r="X140" s="5">
        <v>0.35897206608322613</v>
      </c>
      <c r="Y140" s="5">
        <v>4</v>
      </c>
      <c r="Z140" s="5">
        <v>0.2</v>
      </c>
      <c r="AA140" s="5">
        <v>0.2</v>
      </c>
      <c r="AB140" s="5">
        <v>1</v>
      </c>
      <c r="AD140" s="5">
        <v>5.7920296742201796</v>
      </c>
      <c r="AE140" s="5">
        <v>0.42494715144682166</v>
      </c>
      <c r="AF140" s="5">
        <v>7</v>
      </c>
      <c r="AG140" s="5">
        <v>0.35</v>
      </c>
      <c r="AH140" s="5">
        <v>0.4</v>
      </c>
      <c r="AI140" s="5">
        <v>1</v>
      </c>
    </row>
    <row r="141" spans="1:35" s="5" customFormat="1">
      <c r="A141" s="5" t="s">
        <v>160</v>
      </c>
      <c r="B141" s="5">
        <v>0</v>
      </c>
      <c r="C141" s="5">
        <v>0</v>
      </c>
      <c r="D141" s="5">
        <v>0</v>
      </c>
      <c r="E141" s="5">
        <v>0</v>
      </c>
      <c r="F141" s="5">
        <v>0</v>
      </c>
      <c r="G141" s="5">
        <v>0</v>
      </c>
      <c r="I141" s="5">
        <v>0</v>
      </c>
      <c r="J141" s="5">
        <v>0</v>
      </c>
      <c r="K141" s="5">
        <v>0</v>
      </c>
      <c r="L141" s="5">
        <v>0</v>
      </c>
      <c r="M141" s="5">
        <v>0</v>
      </c>
      <c r="N141" s="5">
        <v>0</v>
      </c>
      <c r="P141" s="5">
        <v>0</v>
      </c>
      <c r="Q141" s="5">
        <v>0</v>
      </c>
      <c r="R141" s="5">
        <v>0</v>
      </c>
      <c r="S141" s="5">
        <v>0</v>
      </c>
      <c r="T141" s="5">
        <v>0</v>
      </c>
      <c r="U141" s="5">
        <v>0</v>
      </c>
      <c r="W141" s="5">
        <v>0</v>
      </c>
      <c r="X141" s="5">
        <v>0</v>
      </c>
      <c r="Y141" s="5">
        <v>0</v>
      </c>
      <c r="Z141" s="5">
        <v>0</v>
      </c>
      <c r="AA141" s="5">
        <v>0</v>
      </c>
      <c r="AB141" s="5">
        <v>0</v>
      </c>
      <c r="AD141" s="5">
        <v>0</v>
      </c>
      <c r="AE141" s="5">
        <v>0</v>
      </c>
      <c r="AF141" s="5">
        <v>0</v>
      </c>
      <c r="AG141" s="5">
        <v>0</v>
      </c>
      <c r="AH141" s="5">
        <v>0</v>
      </c>
      <c r="AI141" s="5">
        <v>0</v>
      </c>
    </row>
    <row r="142" spans="1:35" s="5" customFormat="1">
      <c r="A142" s="5" t="s">
        <v>161</v>
      </c>
      <c r="B142" s="5">
        <v>8.6565304832505614</v>
      </c>
      <c r="C142" s="5">
        <v>0.63510861946078945</v>
      </c>
      <c r="D142" s="5">
        <v>13</v>
      </c>
      <c r="E142" s="5">
        <v>0.65</v>
      </c>
      <c r="F142" s="5">
        <v>0.7</v>
      </c>
      <c r="G142" s="5">
        <v>1</v>
      </c>
      <c r="I142" s="5">
        <v>0</v>
      </c>
      <c r="J142" s="5">
        <v>0</v>
      </c>
      <c r="K142" s="5">
        <v>0</v>
      </c>
      <c r="L142" s="5">
        <v>0</v>
      </c>
      <c r="M142" s="5">
        <v>0</v>
      </c>
      <c r="N142" s="5">
        <v>0</v>
      </c>
      <c r="P142" s="5">
        <v>13.630678014265039</v>
      </c>
      <c r="Q142" s="5">
        <v>1.0000497442600909</v>
      </c>
      <c r="R142" s="5">
        <v>20</v>
      </c>
      <c r="S142" s="5">
        <v>1</v>
      </c>
      <c r="T142" s="5">
        <v>1</v>
      </c>
      <c r="U142" s="5">
        <v>1</v>
      </c>
      <c r="W142" s="5">
        <v>13.028618022937076</v>
      </c>
      <c r="X142" s="5">
        <v>0.95587806477894899</v>
      </c>
      <c r="Y142" s="5">
        <v>19</v>
      </c>
      <c r="Z142" s="5">
        <v>0.95</v>
      </c>
      <c r="AA142" s="5">
        <v>1</v>
      </c>
      <c r="AB142" s="5">
        <v>1</v>
      </c>
      <c r="AD142" s="5">
        <v>9.7914941231934787</v>
      </c>
      <c r="AE142" s="5">
        <v>0.71837814550208934</v>
      </c>
      <c r="AF142" s="5">
        <v>14</v>
      </c>
      <c r="AG142" s="5">
        <v>0.7</v>
      </c>
      <c r="AH142" s="5">
        <v>0.7</v>
      </c>
      <c r="AI142" s="5">
        <v>1</v>
      </c>
    </row>
    <row r="143" spans="1:35" s="5" customFormat="1">
      <c r="A143" s="5" t="s">
        <v>162</v>
      </c>
      <c r="B143" s="5">
        <v>0.94639463035718607</v>
      </c>
      <c r="C143" s="5">
        <v>6.9434675741539692E-2</v>
      </c>
      <c r="D143" s="5">
        <v>2</v>
      </c>
      <c r="E143" s="5">
        <v>0.1</v>
      </c>
      <c r="F143" s="5">
        <v>0.1</v>
      </c>
      <c r="G143" s="5">
        <v>0.125</v>
      </c>
      <c r="I143" s="5">
        <v>3.7599837396680358</v>
      </c>
      <c r="J143" s="5">
        <v>0.27586087598444869</v>
      </c>
      <c r="K143" s="5">
        <v>6</v>
      </c>
      <c r="L143" s="5">
        <v>0.3</v>
      </c>
      <c r="M143" s="5">
        <v>0.3</v>
      </c>
      <c r="N143" s="5">
        <v>0.5</v>
      </c>
      <c r="P143" s="5">
        <v>13.630678014265039</v>
      </c>
      <c r="Q143" s="5">
        <v>1.0000497442600909</v>
      </c>
      <c r="R143" s="5">
        <v>20</v>
      </c>
      <c r="S143" s="5">
        <v>1</v>
      </c>
      <c r="T143" s="5">
        <v>1</v>
      </c>
      <c r="U143" s="5">
        <v>1</v>
      </c>
      <c r="W143" s="5">
        <v>13.630678014265039</v>
      </c>
      <c r="X143" s="5">
        <v>1.0000497442600909</v>
      </c>
      <c r="Y143" s="5">
        <v>20</v>
      </c>
      <c r="Z143" s="5">
        <v>1</v>
      </c>
      <c r="AA143" s="5">
        <v>1</v>
      </c>
      <c r="AB143" s="5">
        <v>1</v>
      </c>
      <c r="AD143" s="5">
        <v>13.630678014265039</v>
      </c>
      <c r="AE143" s="5">
        <v>1.0000497442600909</v>
      </c>
      <c r="AF143" s="5">
        <v>20</v>
      </c>
      <c r="AG143" s="5">
        <v>1</v>
      </c>
      <c r="AH143" s="5">
        <v>1</v>
      </c>
      <c r="AI143" s="5">
        <v>1</v>
      </c>
    </row>
    <row r="144" spans="1:35" s="5" customFormat="1">
      <c r="A144" s="5" t="s">
        <v>19</v>
      </c>
      <c r="B144" s="5">
        <v>2.4642630869047908</v>
      </c>
      <c r="C144" s="5">
        <v>0.18079699830556056</v>
      </c>
      <c r="D144" s="5">
        <v>4</v>
      </c>
      <c r="E144" s="5">
        <v>0.2</v>
      </c>
      <c r="F144" s="5">
        <v>0.4</v>
      </c>
      <c r="G144" s="5">
        <v>1</v>
      </c>
      <c r="I144" s="5">
        <v>3</v>
      </c>
      <c r="J144" s="5">
        <v>0.22010271460014671</v>
      </c>
      <c r="K144" s="5">
        <v>2</v>
      </c>
      <c r="L144" s="5">
        <v>0.1</v>
      </c>
      <c r="M144" s="5">
        <v>0.1</v>
      </c>
      <c r="N144" s="5">
        <v>1</v>
      </c>
      <c r="P144" s="5">
        <v>5.1309297535714578</v>
      </c>
      <c r="Q144" s="5">
        <v>0.37644385572791322</v>
      </c>
      <c r="R144" s="5">
        <v>6</v>
      </c>
      <c r="S144" s="5">
        <v>0.3</v>
      </c>
      <c r="T144" s="5">
        <v>0.4</v>
      </c>
      <c r="U144" s="5">
        <v>1</v>
      </c>
      <c r="W144" s="5">
        <v>5.1253630075535126</v>
      </c>
      <c r="X144" s="5">
        <v>0.37603543709123349</v>
      </c>
      <c r="Y144" s="5">
        <v>6</v>
      </c>
      <c r="Z144" s="5">
        <v>0.3</v>
      </c>
      <c r="AA144" s="5">
        <v>0.4</v>
      </c>
      <c r="AB144" s="5">
        <v>1</v>
      </c>
      <c r="AD144" s="5">
        <v>5.2562927611249695</v>
      </c>
      <c r="AE144" s="5">
        <v>0.38564143515223542</v>
      </c>
      <c r="AF144" s="5">
        <v>6</v>
      </c>
      <c r="AG144" s="5">
        <v>0.3</v>
      </c>
      <c r="AH144" s="5">
        <v>0.4</v>
      </c>
      <c r="AI144" s="5">
        <v>1</v>
      </c>
    </row>
    <row r="145" spans="1:35" s="5" customFormat="1">
      <c r="A145" s="5" t="s">
        <v>163</v>
      </c>
      <c r="B145" s="5">
        <v>0</v>
      </c>
      <c r="C145" s="5">
        <v>0</v>
      </c>
      <c r="D145" s="5">
        <v>0</v>
      </c>
      <c r="E145" s="5">
        <v>0</v>
      </c>
      <c r="F145" s="5">
        <v>0</v>
      </c>
      <c r="G145" s="5">
        <v>0</v>
      </c>
      <c r="I145" s="5">
        <v>0</v>
      </c>
      <c r="J145" s="5">
        <v>0</v>
      </c>
      <c r="K145" s="5">
        <v>0</v>
      </c>
      <c r="L145" s="5">
        <v>0</v>
      </c>
      <c r="M145" s="5">
        <v>0</v>
      </c>
      <c r="N145" s="5">
        <v>0</v>
      </c>
      <c r="P145" s="5">
        <v>0</v>
      </c>
      <c r="Q145" s="5">
        <v>0</v>
      </c>
      <c r="R145" s="5">
        <v>0</v>
      </c>
      <c r="S145" s="5">
        <v>0</v>
      </c>
      <c r="T145" s="5">
        <v>0</v>
      </c>
      <c r="U145" s="5">
        <v>0</v>
      </c>
      <c r="W145" s="5">
        <v>0</v>
      </c>
      <c r="X145" s="5">
        <v>0</v>
      </c>
      <c r="Y145" s="5">
        <v>0</v>
      </c>
      <c r="Z145" s="5">
        <v>0</v>
      </c>
      <c r="AA145" s="5">
        <v>0</v>
      </c>
      <c r="AB145" s="5">
        <v>0</v>
      </c>
      <c r="AD145" s="5">
        <v>0</v>
      </c>
      <c r="AE145" s="5">
        <v>0</v>
      </c>
      <c r="AF145" s="5">
        <v>0</v>
      </c>
      <c r="AG145" s="5">
        <v>0</v>
      </c>
      <c r="AH145" s="5">
        <v>0</v>
      </c>
      <c r="AI145" s="5">
        <v>0</v>
      </c>
    </row>
    <row r="146" spans="1:35" s="5" customFormat="1">
      <c r="A146" s="5" t="s">
        <v>164</v>
      </c>
      <c r="B146" s="5">
        <v>5.6219692437420639</v>
      </c>
      <c r="C146" s="5">
        <v>0.41247023064872074</v>
      </c>
      <c r="D146" s="5">
        <v>8</v>
      </c>
      <c r="E146" s="5">
        <v>0.4</v>
      </c>
      <c r="F146" s="5">
        <v>0.4</v>
      </c>
      <c r="G146" s="5">
        <v>0.5</v>
      </c>
      <c r="I146" s="5">
        <v>13.630678014265039</v>
      </c>
      <c r="J146" s="5">
        <v>1.0000497442600909</v>
      </c>
      <c r="K146" s="5">
        <v>20</v>
      </c>
      <c r="L146" s="5">
        <v>1</v>
      </c>
      <c r="M146" s="5">
        <v>1</v>
      </c>
      <c r="N146" s="5">
        <v>1</v>
      </c>
      <c r="P146" s="5">
        <v>13.630678014265039</v>
      </c>
      <c r="Q146" s="5">
        <v>1.0000497442600909</v>
      </c>
      <c r="R146" s="5">
        <v>20</v>
      </c>
      <c r="S146" s="5">
        <v>1</v>
      </c>
      <c r="T146" s="5">
        <v>1</v>
      </c>
      <c r="U146" s="5">
        <v>1</v>
      </c>
      <c r="W146" s="5">
        <v>13.630678014265039</v>
      </c>
      <c r="X146" s="5">
        <v>1.0000497442600909</v>
      </c>
      <c r="Y146" s="5">
        <v>20</v>
      </c>
      <c r="Z146" s="5">
        <v>1</v>
      </c>
      <c r="AA146" s="5">
        <v>1</v>
      </c>
      <c r="AB146" s="5">
        <v>1</v>
      </c>
      <c r="AD146" s="5">
        <v>13.630678014265039</v>
      </c>
      <c r="AE146" s="5">
        <v>1.0000497442600909</v>
      </c>
      <c r="AF146" s="5">
        <v>20</v>
      </c>
      <c r="AG146" s="5">
        <v>1</v>
      </c>
      <c r="AH146" s="5">
        <v>1</v>
      </c>
      <c r="AI146" s="5">
        <v>1</v>
      </c>
    </row>
    <row r="147" spans="1:35" s="5" customFormat="1">
      <c r="A147" s="5" t="s">
        <v>165</v>
      </c>
      <c r="B147" s="5">
        <v>1.238893032100931</v>
      </c>
      <c r="C147" s="5">
        <v>9.0894573154873884E-2</v>
      </c>
      <c r="D147" s="5">
        <v>4</v>
      </c>
      <c r="E147" s="5">
        <v>0.2</v>
      </c>
      <c r="F147" s="5">
        <v>0.4</v>
      </c>
      <c r="G147" s="5">
        <v>0.14285714285714285</v>
      </c>
      <c r="I147" s="5">
        <v>13.630678014265039</v>
      </c>
      <c r="J147" s="5">
        <v>1.0000497442600909</v>
      </c>
      <c r="K147" s="5">
        <v>20</v>
      </c>
      <c r="L147" s="5">
        <v>1</v>
      </c>
      <c r="M147" s="5">
        <v>1</v>
      </c>
      <c r="N147" s="5">
        <v>1</v>
      </c>
      <c r="P147" s="5">
        <v>13.630678014265039</v>
      </c>
      <c r="Q147" s="5">
        <v>1.0000497442600909</v>
      </c>
      <c r="R147" s="5">
        <v>20</v>
      </c>
      <c r="S147" s="5">
        <v>1</v>
      </c>
      <c r="T147" s="5">
        <v>1</v>
      </c>
      <c r="U147" s="5">
        <v>1</v>
      </c>
      <c r="W147" s="5">
        <v>13.630678014265039</v>
      </c>
      <c r="X147" s="5">
        <v>1.0000497442600909</v>
      </c>
      <c r="Y147" s="5">
        <v>20</v>
      </c>
      <c r="Z147" s="5">
        <v>1</v>
      </c>
      <c r="AA147" s="5">
        <v>1</v>
      </c>
      <c r="AB147" s="5">
        <v>1</v>
      </c>
      <c r="AD147" s="5">
        <v>13.630678014265039</v>
      </c>
      <c r="AE147" s="5">
        <v>1.0000497442600909</v>
      </c>
      <c r="AF147" s="5">
        <v>20</v>
      </c>
      <c r="AG147" s="5">
        <v>1</v>
      </c>
      <c r="AH147" s="5">
        <v>1</v>
      </c>
      <c r="AI147" s="5">
        <v>1</v>
      </c>
    </row>
    <row r="148" spans="1:35" s="5" customFormat="1">
      <c r="A148" s="5" t="s">
        <v>166</v>
      </c>
      <c r="B148" s="5">
        <v>2.7166790963027929</v>
      </c>
      <c r="C148" s="5">
        <v>0.19931614793123939</v>
      </c>
      <c r="D148" s="5">
        <v>6</v>
      </c>
      <c r="E148" s="5">
        <v>0.3</v>
      </c>
      <c r="F148" s="5">
        <v>0.3</v>
      </c>
      <c r="G148" s="5">
        <v>0.125</v>
      </c>
      <c r="I148" s="5">
        <v>10.368818507122121</v>
      </c>
      <c r="J148" s="5">
        <v>0.76073503353793992</v>
      </c>
      <c r="K148" s="5">
        <v>18</v>
      </c>
      <c r="L148" s="5">
        <v>0.9</v>
      </c>
      <c r="M148" s="5">
        <v>1</v>
      </c>
      <c r="N148" s="5">
        <v>1</v>
      </c>
      <c r="P148" s="5">
        <v>13.630678014265039</v>
      </c>
      <c r="Q148" s="5">
        <v>1.0000497442600909</v>
      </c>
      <c r="R148" s="5">
        <v>20</v>
      </c>
      <c r="S148" s="5">
        <v>1</v>
      </c>
      <c r="T148" s="5">
        <v>1</v>
      </c>
      <c r="U148" s="5">
        <v>1</v>
      </c>
      <c r="W148" s="5">
        <v>13.630678014265039</v>
      </c>
      <c r="X148" s="5">
        <v>1.0000497442600909</v>
      </c>
      <c r="Y148" s="5">
        <v>20</v>
      </c>
      <c r="Z148" s="5">
        <v>1</v>
      </c>
      <c r="AA148" s="5">
        <v>1</v>
      </c>
      <c r="AB148" s="5">
        <v>1</v>
      </c>
      <c r="AD148" s="5">
        <v>13.630678014265039</v>
      </c>
      <c r="AE148" s="5">
        <v>1.0000497442600909</v>
      </c>
      <c r="AF148" s="5">
        <v>20</v>
      </c>
      <c r="AG148" s="5">
        <v>1</v>
      </c>
      <c r="AH148" s="5">
        <v>1</v>
      </c>
      <c r="AI148" s="5">
        <v>1</v>
      </c>
    </row>
    <row r="149" spans="1:35" s="5" customFormat="1">
      <c r="A149" s="5" t="s">
        <v>167</v>
      </c>
      <c r="B149" s="5">
        <v>0.5</v>
      </c>
      <c r="C149" s="5">
        <v>3.6683785766691124E-2</v>
      </c>
      <c r="D149" s="5">
        <v>1</v>
      </c>
      <c r="E149" s="5">
        <v>0.05</v>
      </c>
      <c r="F149" s="5">
        <v>0.1</v>
      </c>
      <c r="G149" s="5">
        <v>0.33333333333333331</v>
      </c>
      <c r="I149" s="5">
        <v>0.5</v>
      </c>
      <c r="J149" s="5">
        <v>3.6683785766691124E-2</v>
      </c>
      <c r="K149" s="5">
        <v>1</v>
      </c>
      <c r="L149" s="5">
        <v>0.05</v>
      </c>
      <c r="M149" s="5">
        <v>0.1</v>
      </c>
      <c r="N149" s="5">
        <v>0.33333333333333331</v>
      </c>
      <c r="P149" s="5">
        <v>0</v>
      </c>
      <c r="Q149" s="5">
        <v>0</v>
      </c>
      <c r="R149" s="5">
        <v>0</v>
      </c>
      <c r="S149" s="5">
        <v>0</v>
      </c>
      <c r="T149" s="5">
        <v>0</v>
      </c>
      <c r="U149" s="5">
        <v>0</v>
      </c>
      <c r="W149" s="5">
        <v>0</v>
      </c>
      <c r="X149" s="5">
        <v>0</v>
      </c>
      <c r="Y149" s="5">
        <v>0</v>
      </c>
      <c r="Z149" s="5">
        <v>0</v>
      </c>
      <c r="AA149" s="5">
        <v>0</v>
      </c>
      <c r="AB149" s="5">
        <v>0</v>
      </c>
      <c r="AD149" s="5">
        <v>0</v>
      </c>
      <c r="AE149" s="5">
        <v>0</v>
      </c>
      <c r="AF149" s="5">
        <v>0</v>
      </c>
      <c r="AG149" s="5">
        <v>0</v>
      </c>
      <c r="AH149" s="5">
        <v>0</v>
      </c>
      <c r="AI149" s="5">
        <v>0</v>
      </c>
    </row>
    <row r="150" spans="1:35" s="5" customFormat="1">
      <c r="A150" s="5" t="s">
        <v>168</v>
      </c>
      <c r="B150" s="5">
        <v>5.3080998814132707</v>
      </c>
      <c r="C150" s="5">
        <v>0.38944239775592593</v>
      </c>
      <c r="D150" s="5">
        <v>8</v>
      </c>
      <c r="E150" s="5">
        <v>0.4</v>
      </c>
      <c r="F150" s="5">
        <v>0.7</v>
      </c>
      <c r="G150" s="5">
        <v>1</v>
      </c>
      <c r="I150" s="5">
        <v>5.3080998814132707</v>
      </c>
      <c r="J150" s="5">
        <v>0.38944239775592593</v>
      </c>
      <c r="K150" s="5">
        <v>8</v>
      </c>
      <c r="L150" s="5">
        <v>0.4</v>
      </c>
      <c r="M150" s="5">
        <v>0.7</v>
      </c>
      <c r="N150" s="5">
        <v>1</v>
      </c>
      <c r="P150" s="5">
        <v>5.6379996393207472</v>
      </c>
      <c r="Q150" s="5">
        <v>0.41364634184304822</v>
      </c>
      <c r="R150" s="5">
        <v>8</v>
      </c>
      <c r="S150" s="5">
        <v>0.4</v>
      </c>
      <c r="T150" s="5">
        <v>1</v>
      </c>
      <c r="U150" s="5">
        <v>1</v>
      </c>
      <c r="W150" s="5">
        <v>5.6379996393207472</v>
      </c>
      <c r="X150" s="5">
        <v>0.41364634184304822</v>
      </c>
      <c r="Y150" s="5">
        <v>8</v>
      </c>
      <c r="Z150" s="5">
        <v>0.4</v>
      </c>
      <c r="AA150" s="5">
        <v>1</v>
      </c>
      <c r="AB150" s="5">
        <v>1</v>
      </c>
      <c r="AD150" s="5">
        <v>5.6379996393207472</v>
      </c>
      <c r="AE150" s="5">
        <v>0.41364634184304822</v>
      </c>
      <c r="AF150" s="5">
        <v>8</v>
      </c>
      <c r="AG150" s="5">
        <v>0.4</v>
      </c>
      <c r="AH150" s="5">
        <v>1</v>
      </c>
      <c r="AI150" s="5">
        <v>1</v>
      </c>
    </row>
    <row r="151" spans="1:35" s="5" customFormat="1">
      <c r="A151" s="5" t="s">
        <v>68</v>
      </c>
      <c r="B151" s="5">
        <v>0.38685280723454163</v>
      </c>
      <c r="C151" s="5">
        <v>2.8382451007669965E-2</v>
      </c>
      <c r="D151" s="5">
        <v>1</v>
      </c>
      <c r="E151" s="5">
        <v>0.05</v>
      </c>
      <c r="F151" s="5">
        <v>0.1</v>
      </c>
      <c r="G151" s="5">
        <v>0.2</v>
      </c>
      <c r="I151" s="5">
        <v>10.913998917962244</v>
      </c>
      <c r="J151" s="5">
        <v>0.80073359632885133</v>
      </c>
      <c r="K151" s="5">
        <v>14</v>
      </c>
      <c r="L151" s="5">
        <v>0.7</v>
      </c>
      <c r="M151" s="5">
        <v>0.7</v>
      </c>
      <c r="N151" s="5">
        <v>1</v>
      </c>
      <c r="P151" s="5">
        <v>4.8927892607143724</v>
      </c>
      <c r="Q151" s="5">
        <v>0.35897206608322613</v>
      </c>
      <c r="R151" s="5">
        <v>4</v>
      </c>
      <c r="S151" s="5">
        <v>0.2</v>
      </c>
      <c r="T151" s="5">
        <v>0.2</v>
      </c>
      <c r="U151" s="5">
        <v>1</v>
      </c>
      <c r="W151" s="5">
        <v>4.8927892607143724</v>
      </c>
      <c r="X151" s="5">
        <v>0.35897206608322613</v>
      </c>
      <c r="Y151" s="5">
        <v>4</v>
      </c>
      <c r="Z151" s="5">
        <v>0.2</v>
      </c>
      <c r="AA151" s="5">
        <v>0.2</v>
      </c>
      <c r="AB151" s="5">
        <v>1</v>
      </c>
      <c r="AD151" s="5">
        <v>4.8927892607143724</v>
      </c>
      <c r="AE151" s="5">
        <v>0.35897206608322613</v>
      </c>
      <c r="AF151" s="5">
        <v>4</v>
      </c>
      <c r="AG151" s="5">
        <v>0.2</v>
      </c>
      <c r="AH151" s="5">
        <v>0.2</v>
      </c>
      <c r="AI151" s="5">
        <v>1</v>
      </c>
    </row>
    <row r="152" spans="1:35" s="5" customFormat="1">
      <c r="A152" s="5" t="s">
        <v>169</v>
      </c>
      <c r="B152" s="5">
        <v>3</v>
      </c>
      <c r="C152" s="5">
        <v>0.22010271460014671</v>
      </c>
      <c r="D152" s="5">
        <v>2</v>
      </c>
      <c r="E152" s="5">
        <v>0.1</v>
      </c>
      <c r="F152" s="5">
        <v>0.33333333333333331</v>
      </c>
      <c r="G152" s="5">
        <v>1</v>
      </c>
      <c r="I152" s="5">
        <v>3</v>
      </c>
      <c r="J152" s="5">
        <v>0.22010271460014671</v>
      </c>
      <c r="K152" s="5">
        <v>2</v>
      </c>
      <c r="L152" s="5">
        <v>0.1</v>
      </c>
      <c r="M152" s="5">
        <v>0.33333333333333331</v>
      </c>
      <c r="N152" s="5">
        <v>1</v>
      </c>
      <c r="P152" s="5">
        <v>3</v>
      </c>
      <c r="Q152" s="5">
        <v>0.22010271460014671</v>
      </c>
      <c r="R152" s="5">
        <v>2</v>
      </c>
      <c r="S152" s="5">
        <v>0.1</v>
      </c>
      <c r="T152" s="5">
        <v>1</v>
      </c>
      <c r="U152" s="5">
        <v>1</v>
      </c>
      <c r="W152" s="5">
        <v>3.6309297535714573</v>
      </c>
      <c r="X152" s="5">
        <v>0.26639249842783985</v>
      </c>
      <c r="Y152" s="5">
        <v>3</v>
      </c>
      <c r="Z152" s="5">
        <v>0.15</v>
      </c>
      <c r="AA152" s="5">
        <v>1</v>
      </c>
      <c r="AB152" s="5">
        <v>1</v>
      </c>
      <c r="AD152" s="5">
        <v>3.6309297535714573</v>
      </c>
      <c r="AE152" s="5">
        <v>0.26639249842783985</v>
      </c>
      <c r="AF152" s="5">
        <v>3</v>
      </c>
      <c r="AG152" s="5">
        <v>0.15</v>
      </c>
      <c r="AH152" s="5">
        <v>1</v>
      </c>
      <c r="AI152" s="5">
        <v>1</v>
      </c>
    </row>
    <row r="153" spans="1:35" s="5" customFormat="1">
      <c r="A153" s="5" t="s">
        <v>9</v>
      </c>
      <c r="B153" s="5">
        <v>4.2958792477063161</v>
      </c>
      <c r="C153" s="5">
        <v>0.31517822800486545</v>
      </c>
      <c r="D153" s="5">
        <v>6</v>
      </c>
      <c r="E153" s="5">
        <v>0.3</v>
      </c>
      <c r="F153" s="5">
        <v>0.3</v>
      </c>
      <c r="G153" s="5">
        <v>0.5</v>
      </c>
      <c r="I153" s="5">
        <v>4.2920296742201796</v>
      </c>
      <c r="J153" s="5">
        <v>0.31489579414674829</v>
      </c>
      <c r="K153" s="5">
        <v>4</v>
      </c>
      <c r="L153" s="5">
        <v>0.2</v>
      </c>
      <c r="M153" s="5">
        <v>0.2</v>
      </c>
      <c r="N153" s="5">
        <v>1</v>
      </c>
      <c r="P153" s="5">
        <v>5.2673575710909777</v>
      </c>
      <c r="Q153" s="5">
        <v>0.38645323338891985</v>
      </c>
      <c r="R153" s="5">
        <v>8</v>
      </c>
      <c r="S153" s="5">
        <v>0.4</v>
      </c>
      <c r="T153" s="5">
        <v>0.7</v>
      </c>
      <c r="U153" s="5">
        <v>1</v>
      </c>
      <c r="W153" s="5">
        <v>5.3046663059874142</v>
      </c>
      <c r="X153" s="5">
        <v>0.38919048466525413</v>
      </c>
      <c r="Y153" s="5">
        <v>7</v>
      </c>
      <c r="Z153" s="5">
        <v>0.35</v>
      </c>
      <c r="AA153" s="5">
        <v>0.6</v>
      </c>
      <c r="AB153" s="5">
        <v>1</v>
      </c>
      <c r="AD153" s="5">
        <v>5.1235647581989996</v>
      </c>
      <c r="AE153" s="5">
        <v>0.37590350390308136</v>
      </c>
      <c r="AF153" s="5">
        <v>8</v>
      </c>
      <c r="AG153" s="5">
        <v>0.4</v>
      </c>
      <c r="AH153" s="5">
        <v>0.7</v>
      </c>
      <c r="AI153" s="5">
        <v>1</v>
      </c>
    </row>
    <row r="154" spans="1:35" s="5" customFormat="1">
      <c r="A154" s="5" t="s">
        <v>170</v>
      </c>
      <c r="B154" s="5">
        <v>0.90308998699194354</v>
      </c>
      <c r="C154" s="5">
        <v>6.6257519221712649E-2</v>
      </c>
      <c r="D154" s="5">
        <v>2</v>
      </c>
      <c r="E154" s="5">
        <v>0.1</v>
      </c>
      <c r="F154" s="5">
        <v>0.1</v>
      </c>
      <c r="G154" s="5">
        <v>0.1111111111111111</v>
      </c>
      <c r="I154" s="5">
        <v>3.3562071871080223</v>
      </c>
      <c r="J154" s="5">
        <v>0.24623677088099943</v>
      </c>
      <c r="K154" s="5">
        <v>3</v>
      </c>
      <c r="L154" s="5">
        <v>0.15</v>
      </c>
      <c r="M154" s="5">
        <v>0.2</v>
      </c>
      <c r="N154" s="5">
        <v>1</v>
      </c>
      <c r="P154" s="5">
        <v>3</v>
      </c>
      <c r="Q154" s="5">
        <v>0.22010271460014671</v>
      </c>
      <c r="R154" s="5">
        <v>2</v>
      </c>
      <c r="S154" s="5">
        <v>0.1</v>
      </c>
      <c r="T154" s="5">
        <v>0.1</v>
      </c>
      <c r="U154" s="5">
        <v>1</v>
      </c>
      <c r="W154" s="5">
        <v>3</v>
      </c>
      <c r="X154" s="5">
        <v>0.22010271460014671</v>
      </c>
      <c r="Y154" s="5">
        <v>2</v>
      </c>
      <c r="Z154" s="5">
        <v>0.1</v>
      </c>
      <c r="AA154" s="5">
        <v>0.1</v>
      </c>
      <c r="AB154" s="5">
        <v>1</v>
      </c>
      <c r="AD154" s="5">
        <v>3.2890648263178877</v>
      </c>
      <c r="AE154" s="5">
        <v>0.24131069892280907</v>
      </c>
      <c r="AF154" s="5">
        <v>3</v>
      </c>
      <c r="AG154" s="5">
        <v>0.15</v>
      </c>
      <c r="AH154" s="5">
        <v>0.2</v>
      </c>
      <c r="AI154" s="5">
        <v>1</v>
      </c>
    </row>
    <row r="155" spans="1:35" s="5" customFormat="1">
      <c r="A155" s="5" t="s">
        <v>30</v>
      </c>
      <c r="B155" s="5">
        <v>0.6895405204413555</v>
      </c>
      <c r="C155" s="5">
        <v>5.0589913458646767E-2</v>
      </c>
      <c r="D155" s="5">
        <v>2</v>
      </c>
      <c r="E155" s="5">
        <v>0.1</v>
      </c>
      <c r="F155" s="5">
        <v>0.2</v>
      </c>
      <c r="G155" s="5">
        <v>0.16666666666666666</v>
      </c>
      <c r="I155" s="5">
        <v>2.2261225940477054</v>
      </c>
      <c r="J155" s="5">
        <v>0.16332520866087347</v>
      </c>
      <c r="K155" s="5">
        <v>3</v>
      </c>
      <c r="L155" s="5">
        <v>0.15</v>
      </c>
      <c r="M155" s="5">
        <v>0.2</v>
      </c>
      <c r="N155" s="5">
        <v>0.5</v>
      </c>
      <c r="P155" s="5">
        <v>5.4126295845168872</v>
      </c>
      <c r="Q155" s="5">
        <v>0.39711148822574371</v>
      </c>
      <c r="R155" s="5">
        <v>9</v>
      </c>
      <c r="S155" s="5">
        <v>0.45</v>
      </c>
      <c r="T155" s="5">
        <v>0.8</v>
      </c>
      <c r="U155" s="5">
        <v>1</v>
      </c>
      <c r="W155" s="5">
        <v>6.543559338088345</v>
      </c>
      <c r="X155" s="5">
        <v>0.480085057820128</v>
      </c>
      <c r="Y155" s="5">
        <v>11</v>
      </c>
      <c r="Z155" s="5">
        <v>0.55000000000000004</v>
      </c>
      <c r="AA155" s="5">
        <v>1</v>
      </c>
      <c r="AB155" s="5">
        <v>1</v>
      </c>
      <c r="AD155" s="5">
        <v>6.543559338088345</v>
      </c>
      <c r="AE155" s="5">
        <v>0.480085057820128</v>
      </c>
      <c r="AF155" s="5">
        <v>11</v>
      </c>
      <c r="AG155" s="5">
        <v>0.55000000000000004</v>
      </c>
      <c r="AH155" s="5">
        <v>1</v>
      </c>
      <c r="AI155" s="5">
        <v>1</v>
      </c>
    </row>
    <row r="156" spans="1:35" s="5" customFormat="1">
      <c r="A156" s="5" t="s">
        <v>47</v>
      </c>
      <c r="B156" s="5">
        <v>2.6995513148955239</v>
      </c>
      <c r="C156" s="5">
        <v>0.19805952420363343</v>
      </c>
      <c r="D156" s="5">
        <v>4</v>
      </c>
      <c r="E156" s="5">
        <v>0.2</v>
      </c>
      <c r="F156" s="5">
        <v>0.3</v>
      </c>
      <c r="G156" s="5">
        <v>1</v>
      </c>
      <c r="I156" s="5">
        <v>3.3010299956639813</v>
      </c>
      <c r="J156" s="5">
        <v>0.24218855434071762</v>
      </c>
      <c r="K156" s="5">
        <v>3</v>
      </c>
      <c r="L156" s="5">
        <v>0.15</v>
      </c>
      <c r="M156" s="5">
        <v>0.2</v>
      </c>
      <c r="N156" s="5">
        <v>1</v>
      </c>
      <c r="P156" s="5">
        <v>13.630678014265039</v>
      </c>
      <c r="Q156" s="5">
        <v>1.0000497442600909</v>
      </c>
      <c r="R156" s="5">
        <v>20</v>
      </c>
      <c r="S156" s="5">
        <v>1</v>
      </c>
      <c r="T156" s="5">
        <v>1</v>
      </c>
      <c r="U156" s="5">
        <v>1</v>
      </c>
      <c r="W156" s="5">
        <v>13.630678014265039</v>
      </c>
      <c r="X156" s="5">
        <v>1.0000497442600909</v>
      </c>
      <c r="Y156" s="5">
        <v>20</v>
      </c>
      <c r="Z156" s="5">
        <v>1</v>
      </c>
      <c r="AA156" s="5">
        <v>1</v>
      </c>
      <c r="AB156" s="5">
        <v>1</v>
      </c>
      <c r="AD156" s="5">
        <v>13.630678014265039</v>
      </c>
      <c r="AE156" s="5">
        <v>1.0000497442600909</v>
      </c>
      <c r="AF156" s="5">
        <v>20</v>
      </c>
      <c r="AG156" s="5">
        <v>1</v>
      </c>
      <c r="AH156" s="5">
        <v>1</v>
      </c>
      <c r="AI156" s="5">
        <v>1</v>
      </c>
    </row>
    <row r="157" spans="1:35" s="5" customFormat="1">
      <c r="A157" s="5" t="s">
        <v>127</v>
      </c>
      <c r="B157" s="5">
        <v>0</v>
      </c>
      <c r="C157" s="5">
        <v>0</v>
      </c>
      <c r="D157" s="5">
        <v>0</v>
      </c>
      <c r="E157" s="5">
        <v>0</v>
      </c>
      <c r="F157" s="5">
        <v>0</v>
      </c>
      <c r="G157" s="5">
        <v>0</v>
      </c>
      <c r="I157" s="5">
        <v>3</v>
      </c>
      <c r="J157" s="5">
        <v>0.22010271460014671</v>
      </c>
      <c r="K157" s="5">
        <v>2</v>
      </c>
      <c r="L157" s="5">
        <v>0.1</v>
      </c>
      <c r="M157" s="5">
        <v>0.1</v>
      </c>
      <c r="N157" s="5">
        <v>1</v>
      </c>
      <c r="P157" s="5">
        <v>4.5</v>
      </c>
      <c r="Q157" s="5">
        <v>0.33015407190022006</v>
      </c>
      <c r="R157" s="5">
        <v>4</v>
      </c>
      <c r="S157" s="5">
        <v>0.2</v>
      </c>
      <c r="T157" s="5">
        <v>0.2</v>
      </c>
      <c r="U157" s="5">
        <v>1</v>
      </c>
      <c r="W157" s="5">
        <v>6.1848189349345519</v>
      </c>
      <c r="X157" s="5">
        <v>0.45376514562982773</v>
      </c>
      <c r="Y157" s="5">
        <v>6</v>
      </c>
      <c r="Z157" s="5">
        <v>0.3</v>
      </c>
      <c r="AA157" s="5">
        <v>0.3</v>
      </c>
      <c r="AB157" s="5">
        <v>1</v>
      </c>
      <c r="AD157" s="5">
        <v>5.961410822038439</v>
      </c>
      <c r="AE157" s="5">
        <v>0.4373742349257842</v>
      </c>
      <c r="AF157" s="5">
        <v>6</v>
      </c>
      <c r="AG157" s="5">
        <v>0.3</v>
      </c>
      <c r="AH157" s="5">
        <v>0.3</v>
      </c>
      <c r="AI157" s="5">
        <v>1</v>
      </c>
    </row>
    <row r="158" spans="1:35" s="5" customFormat="1">
      <c r="A158" s="5" t="s">
        <v>171</v>
      </c>
      <c r="B158" s="5">
        <v>1</v>
      </c>
      <c r="C158" s="5">
        <v>7.3367571533382248E-2</v>
      </c>
      <c r="D158" s="5">
        <v>1</v>
      </c>
      <c r="E158" s="5">
        <v>0.05</v>
      </c>
      <c r="F158" s="5">
        <v>0.1</v>
      </c>
      <c r="G158" s="5">
        <v>1</v>
      </c>
      <c r="I158" s="5">
        <v>3.9306765580733929</v>
      </c>
      <c r="J158" s="5">
        <v>0.28838419354903833</v>
      </c>
      <c r="K158" s="5">
        <v>4</v>
      </c>
      <c r="L158" s="5">
        <v>0.2</v>
      </c>
      <c r="M158" s="5">
        <v>0.3</v>
      </c>
      <c r="N158" s="5">
        <v>1</v>
      </c>
      <c r="P158" s="5">
        <v>5.2332783755386014</v>
      </c>
      <c r="Q158" s="5">
        <v>0.38395292557143074</v>
      </c>
      <c r="R158" s="5">
        <v>7</v>
      </c>
      <c r="S158" s="5">
        <v>0.35</v>
      </c>
      <c r="T158" s="5">
        <v>0.6</v>
      </c>
      <c r="U158" s="5">
        <v>1</v>
      </c>
      <c r="W158" s="5">
        <v>5.2332783755386014</v>
      </c>
      <c r="X158" s="5">
        <v>0.38395292557143074</v>
      </c>
      <c r="Y158" s="5">
        <v>7</v>
      </c>
      <c r="Z158" s="5">
        <v>0.35</v>
      </c>
      <c r="AA158" s="5">
        <v>0.6</v>
      </c>
      <c r="AB158" s="5">
        <v>1</v>
      </c>
      <c r="AD158" s="5">
        <v>5.2332783755386014</v>
      </c>
      <c r="AE158" s="5">
        <v>0.38395292557143074</v>
      </c>
      <c r="AF158" s="5">
        <v>7</v>
      </c>
      <c r="AG158" s="5">
        <v>0.35</v>
      </c>
      <c r="AH158" s="5">
        <v>0.6</v>
      </c>
      <c r="AI158" s="5">
        <v>1</v>
      </c>
    </row>
    <row r="159" spans="1:35" s="5" customFormat="1">
      <c r="A159" s="5" t="s">
        <v>46</v>
      </c>
      <c r="B159" s="5">
        <v>2.6401807204572201</v>
      </c>
      <c r="C159" s="5">
        <v>0.19370364786920174</v>
      </c>
      <c r="D159" s="5">
        <v>5</v>
      </c>
      <c r="E159" s="5">
        <v>0.25</v>
      </c>
      <c r="F159" s="5">
        <v>0.5</v>
      </c>
      <c r="G159" s="5">
        <v>1</v>
      </c>
      <c r="I159" s="5">
        <v>4.8884106151855189</v>
      </c>
      <c r="J159" s="5">
        <v>0.35865081549416866</v>
      </c>
      <c r="K159" s="5">
        <v>7</v>
      </c>
      <c r="L159" s="5">
        <v>0.35</v>
      </c>
      <c r="M159" s="5">
        <v>0.5</v>
      </c>
      <c r="N159" s="5">
        <v>1</v>
      </c>
      <c r="P159" s="5">
        <v>7.8869034658758466</v>
      </c>
      <c r="Q159" s="5">
        <v>0.57864295420952649</v>
      </c>
      <c r="R159" s="5">
        <v>13</v>
      </c>
      <c r="S159" s="5">
        <v>0.65</v>
      </c>
      <c r="T159" s="5">
        <v>1</v>
      </c>
      <c r="U159" s="5">
        <v>1</v>
      </c>
      <c r="W159" s="5">
        <v>7.2559737123043897</v>
      </c>
      <c r="X159" s="5">
        <v>0.53235317038183338</v>
      </c>
      <c r="Y159" s="5">
        <v>12</v>
      </c>
      <c r="Z159" s="5">
        <v>0.6</v>
      </c>
      <c r="AA159" s="5">
        <v>1</v>
      </c>
      <c r="AB159" s="5">
        <v>1</v>
      </c>
      <c r="AD159" s="5">
        <v>8.7567477213399911</v>
      </c>
      <c r="AE159" s="5">
        <v>0.64246131484519375</v>
      </c>
      <c r="AF159" s="5">
        <v>14</v>
      </c>
      <c r="AG159" s="5">
        <v>0.7</v>
      </c>
      <c r="AH159" s="5">
        <v>1</v>
      </c>
      <c r="AI159" s="5">
        <v>1</v>
      </c>
    </row>
    <row r="160" spans="1:35" s="5" customFormat="1">
      <c r="A160" s="5" t="s">
        <v>172</v>
      </c>
      <c r="B160" s="5">
        <v>6.1977077920192318</v>
      </c>
      <c r="C160" s="5">
        <v>0.45471076977397151</v>
      </c>
      <c r="D160" s="5">
        <v>12</v>
      </c>
      <c r="E160" s="5">
        <v>0.6</v>
      </c>
      <c r="F160" s="5">
        <v>0.8</v>
      </c>
      <c r="G160" s="5">
        <v>1</v>
      </c>
      <c r="I160" s="5">
        <v>8.7468080783613633</v>
      </c>
      <c r="J160" s="5">
        <v>0.64173206737794297</v>
      </c>
      <c r="K160" s="5">
        <v>12</v>
      </c>
      <c r="L160" s="5">
        <v>0.6</v>
      </c>
      <c r="M160" s="5">
        <v>0.8</v>
      </c>
      <c r="N160" s="5">
        <v>1</v>
      </c>
      <c r="P160" s="5">
        <v>12.999748260693581</v>
      </c>
      <c r="Q160" s="5">
        <v>0.95375996043239764</v>
      </c>
      <c r="R160" s="5">
        <v>19</v>
      </c>
      <c r="S160" s="5">
        <v>0.95</v>
      </c>
      <c r="T160" s="5">
        <v>1</v>
      </c>
      <c r="U160" s="5">
        <v>1</v>
      </c>
      <c r="W160" s="5">
        <v>11.018607228482908</v>
      </c>
      <c r="X160" s="5">
        <v>0.80840845403396244</v>
      </c>
      <c r="Y160" s="5">
        <v>16</v>
      </c>
      <c r="Z160" s="5">
        <v>0.8</v>
      </c>
      <c r="AA160" s="5">
        <v>1</v>
      </c>
      <c r="AB160" s="5">
        <v>1</v>
      </c>
      <c r="AD160" s="5">
        <v>11.709204233841762</v>
      </c>
      <c r="AE160" s="5">
        <v>0.85907587922536766</v>
      </c>
      <c r="AF160" s="5">
        <v>17</v>
      </c>
      <c r="AG160" s="5">
        <v>0.85</v>
      </c>
      <c r="AH160" s="5">
        <v>1</v>
      </c>
      <c r="AI160" s="5">
        <v>1</v>
      </c>
    </row>
    <row r="161" spans="1:35" s="5" customFormat="1">
      <c r="A161" s="5" t="s">
        <v>22</v>
      </c>
      <c r="B161" s="5">
        <v>1.9229594277916369</v>
      </c>
      <c r="C161" s="5">
        <v>0.14108286337429471</v>
      </c>
      <c r="D161" s="5">
        <v>3</v>
      </c>
      <c r="E161" s="5">
        <v>0.15</v>
      </c>
      <c r="F161" s="5">
        <v>0.2</v>
      </c>
      <c r="G161" s="5">
        <v>0.5</v>
      </c>
      <c r="I161" s="5">
        <v>5.1660194221342</v>
      </c>
      <c r="J161" s="5">
        <v>0.37901829949627291</v>
      </c>
      <c r="K161" s="5">
        <v>8</v>
      </c>
      <c r="L161" s="5">
        <v>0.4</v>
      </c>
      <c r="M161" s="5">
        <v>0.6</v>
      </c>
      <c r="N161" s="5">
        <v>1</v>
      </c>
      <c r="P161" s="5">
        <v>6.8206589950601391</v>
      </c>
      <c r="Q161" s="5">
        <v>0.50041518672488183</v>
      </c>
      <c r="R161" s="5">
        <v>11</v>
      </c>
      <c r="S161" s="5">
        <v>0.55000000000000004</v>
      </c>
      <c r="T161" s="5">
        <v>0.9</v>
      </c>
      <c r="U161" s="5">
        <v>1</v>
      </c>
      <c r="W161" s="5">
        <v>6.8206589950601391</v>
      </c>
      <c r="X161" s="5">
        <v>0.50041518672488183</v>
      </c>
      <c r="Y161" s="5">
        <v>11</v>
      </c>
      <c r="Z161" s="5">
        <v>0.55000000000000004</v>
      </c>
      <c r="AA161" s="5">
        <v>0.9</v>
      </c>
      <c r="AB161" s="5">
        <v>1</v>
      </c>
      <c r="AD161" s="5">
        <v>7.6820121112069266</v>
      </c>
      <c r="AE161" s="5">
        <v>0.56361057308928297</v>
      </c>
      <c r="AF161" s="5">
        <v>12</v>
      </c>
      <c r="AG161" s="5">
        <v>0.6</v>
      </c>
      <c r="AH161" s="5">
        <v>0.9</v>
      </c>
      <c r="AI161" s="5">
        <v>1</v>
      </c>
    </row>
    <row r="162" spans="1:35" s="5" customFormat="1">
      <c r="A162" s="5" t="s">
        <v>173</v>
      </c>
      <c r="B162" s="5">
        <v>7.0842703887391076</v>
      </c>
      <c r="C162" s="5">
        <v>0.51975571450763813</v>
      </c>
      <c r="D162" s="5">
        <v>12</v>
      </c>
      <c r="E162" s="5">
        <v>0.6</v>
      </c>
      <c r="F162" s="5">
        <v>0.8</v>
      </c>
      <c r="G162" s="5">
        <v>0.5</v>
      </c>
      <c r="I162" s="5">
        <v>10.512908899042927</v>
      </c>
      <c r="J162" s="5">
        <v>0.77130659567446269</v>
      </c>
      <c r="K162" s="5">
        <v>15</v>
      </c>
      <c r="L162" s="5">
        <v>0.75</v>
      </c>
      <c r="M162" s="5">
        <v>0.9</v>
      </c>
      <c r="N162" s="5">
        <v>1</v>
      </c>
      <c r="P162" s="5">
        <v>11.435558353052915</v>
      </c>
      <c r="Q162" s="5">
        <v>0.83899914549177657</v>
      </c>
      <c r="R162" s="5">
        <v>16</v>
      </c>
      <c r="S162" s="5">
        <v>0.8</v>
      </c>
      <c r="T162" s="5">
        <v>0.8</v>
      </c>
      <c r="U162" s="5">
        <v>1</v>
      </c>
      <c r="W162" s="5">
        <v>12.763483535311375</v>
      </c>
      <c r="X162" s="5">
        <v>0.93642579129210379</v>
      </c>
      <c r="Y162" s="5">
        <v>18</v>
      </c>
      <c r="Z162" s="5">
        <v>0.9</v>
      </c>
      <c r="AA162" s="5">
        <v>0.9</v>
      </c>
      <c r="AB162" s="5">
        <v>1</v>
      </c>
      <c r="AD162" s="5">
        <v>12.763483535311375</v>
      </c>
      <c r="AE162" s="5">
        <v>0.93642579129210379</v>
      </c>
      <c r="AF162" s="5">
        <v>18</v>
      </c>
      <c r="AG162" s="5">
        <v>0.9</v>
      </c>
      <c r="AH162" s="5">
        <v>0.9</v>
      </c>
      <c r="AI162" s="5">
        <v>1</v>
      </c>
    </row>
    <row r="163" spans="1:35" s="5" customFormat="1">
      <c r="A163" s="5" t="s">
        <v>174</v>
      </c>
      <c r="B163" s="5">
        <v>1.607494551005908</v>
      </c>
      <c r="C163" s="5">
        <v>0.11793797146044813</v>
      </c>
      <c r="D163" s="5">
        <v>3</v>
      </c>
      <c r="E163" s="5">
        <v>0.15</v>
      </c>
      <c r="F163" s="5">
        <v>0.2</v>
      </c>
      <c r="G163" s="5">
        <v>0.25</v>
      </c>
      <c r="I163" s="5">
        <v>7.8054188452312596</v>
      </c>
      <c r="J163" s="5">
        <v>0.57266462547551422</v>
      </c>
      <c r="K163" s="5">
        <v>12</v>
      </c>
      <c r="L163" s="5">
        <v>0.6</v>
      </c>
      <c r="M163" s="5">
        <v>1</v>
      </c>
      <c r="N163" s="5">
        <v>1</v>
      </c>
      <c r="P163" s="5">
        <v>13.630678014265039</v>
      </c>
      <c r="Q163" s="5">
        <v>1.0000497442600909</v>
      </c>
      <c r="R163" s="5">
        <v>20</v>
      </c>
      <c r="S163" s="5">
        <v>1</v>
      </c>
      <c r="T163" s="5">
        <v>1</v>
      </c>
      <c r="U163" s="5">
        <v>1</v>
      </c>
      <c r="W163" s="5">
        <v>13.630678014265039</v>
      </c>
      <c r="X163" s="5">
        <v>1.0000497442600909</v>
      </c>
      <c r="Y163" s="5">
        <v>20</v>
      </c>
      <c r="Z163" s="5">
        <v>1</v>
      </c>
      <c r="AA163" s="5">
        <v>1</v>
      </c>
      <c r="AB163" s="5">
        <v>1</v>
      </c>
      <c r="AD163" s="5">
        <v>13.630678014265039</v>
      </c>
      <c r="AE163" s="5">
        <v>1.0000497442600909</v>
      </c>
      <c r="AF163" s="5">
        <v>20</v>
      </c>
      <c r="AG163" s="5">
        <v>1</v>
      </c>
      <c r="AH163" s="5">
        <v>1</v>
      </c>
      <c r="AI163" s="5">
        <v>1</v>
      </c>
    </row>
    <row r="164" spans="1:35" s="5" customFormat="1">
      <c r="A164" s="5" t="s">
        <v>175</v>
      </c>
      <c r="B164" s="5">
        <v>6.2291799830276915</v>
      </c>
      <c r="C164" s="5">
        <v>0.45701980799909692</v>
      </c>
      <c r="D164" s="5">
        <v>8</v>
      </c>
      <c r="E164" s="5">
        <v>0.4</v>
      </c>
      <c r="F164" s="5">
        <v>0.4</v>
      </c>
      <c r="G164" s="5">
        <v>1</v>
      </c>
      <c r="I164" s="5">
        <v>11.684283383907852</v>
      </c>
      <c r="J164" s="5">
        <v>0.85724749698516889</v>
      </c>
      <c r="K164" s="5">
        <v>16</v>
      </c>
      <c r="L164" s="5">
        <v>0.8</v>
      </c>
      <c r="M164" s="5">
        <v>0.8</v>
      </c>
      <c r="N164" s="5">
        <v>1</v>
      </c>
      <c r="P164" s="5">
        <v>13.052548361629263</v>
      </c>
      <c r="Q164" s="5">
        <v>0.95763377561476615</v>
      </c>
      <c r="R164" s="5">
        <v>19</v>
      </c>
      <c r="S164" s="5">
        <v>0.95</v>
      </c>
      <c r="T164" s="5">
        <v>1</v>
      </c>
      <c r="U164" s="5">
        <v>1</v>
      </c>
      <c r="W164" s="5">
        <v>13.630678014265039</v>
      </c>
      <c r="X164" s="5">
        <v>1.0000497442600909</v>
      </c>
      <c r="Y164" s="5">
        <v>20</v>
      </c>
      <c r="Z164" s="5">
        <v>1</v>
      </c>
      <c r="AA164" s="5">
        <v>1</v>
      </c>
      <c r="AB164" s="5">
        <v>1</v>
      </c>
      <c r="AD164" s="5">
        <v>13.630678014265039</v>
      </c>
      <c r="AE164" s="5">
        <v>1.0000497442600909</v>
      </c>
      <c r="AF164" s="5">
        <v>20</v>
      </c>
      <c r="AG164" s="5">
        <v>1</v>
      </c>
      <c r="AH164" s="5">
        <v>1</v>
      </c>
      <c r="AI164" s="5">
        <v>1</v>
      </c>
    </row>
    <row r="165" spans="1:35" s="5" customFormat="1">
      <c r="A165" s="5" t="s">
        <v>176</v>
      </c>
      <c r="B165" s="5">
        <v>0.86719447895366342</v>
      </c>
      <c r="C165" s="5">
        <v>6.3623952967987035E-2</v>
      </c>
      <c r="D165" s="5">
        <v>2</v>
      </c>
      <c r="E165" s="5">
        <v>0.1</v>
      </c>
      <c r="F165" s="5">
        <v>0.1</v>
      </c>
      <c r="G165" s="5">
        <v>0.1</v>
      </c>
      <c r="I165" s="5">
        <v>11.737888753550665</v>
      </c>
      <c r="J165" s="5">
        <v>0.86118039277701131</v>
      </c>
      <c r="K165" s="5">
        <v>18</v>
      </c>
      <c r="L165" s="5">
        <v>0.9</v>
      </c>
      <c r="M165" s="5">
        <v>0.9</v>
      </c>
      <c r="N165" s="5">
        <v>1</v>
      </c>
      <c r="P165" s="5">
        <v>13.630678014265039</v>
      </c>
      <c r="Q165" s="5">
        <v>1.0000497442600909</v>
      </c>
      <c r="R165" s="5">
        <v>20</v>
      </c>
      <c r="S165" s="5">
        <v>1</v>
      </c>
      <c r="T165" s="5">
        <v>1</v>
      </c>
      <c r="U165" s="5">
        <v>1</v>
      </c>
      <c r="W165" s="5">
        <v>13.630678014265039</v>
      </c>
      <c r="X165" s="5">
        <v>1.0000497442600909</v>
      </c>
      <c r="Y165" s="5">
        <v>20</v>
      </c>
      <c r="Z165" s="5">
        <v>1</v>
      </c>
      <c r="AA165" s="5">
        <v>1</v>
      </c>
      <c r="AB165" s="5">
        <v>1</v>
      </c>
      <c r="AD165" s="5">
        <v>13.630678014265039</v>
      </c>
      <c r="AE165" s="5">
        <v>1.0000497442600909</v>
      </c>
      <c r="AF165" s="5">
        <v>20</v>
      </c>
      <c r="AG165" s="5">
        <v>1</v>
      </c>
      <c r="AH165" s="5">
        <v>1</v>
      </c>
      <c r="AI165" s="5">
        <v>1</v>
      </c>
    </row>
    <row r="166" spans="1:35" s="5" customFormat="1">
      <c r="A166" s="5" t="s">
        <v>177</v>
      </c>
      <c r="B166" s="5">
        <v>2.7673575710909781</v>
      </c>
      <c r="C166" s="5">
        <v>0.20303430455546426</v>
      </c>
      <c r="D166" s="5">
        <v>6</v>
      </c>
      <c r="E166" s="5">
        <v>0.3</v>
      </c>
      <c r="F166" s="5">
        <v>0.6</v>
      </c>
      <c r="G166" s="5">
        <v>1</v>
      </c>
      <c r="I166" s="5">
        <v>0.63092975357145742</v>
      </c>
      <c r="J166" s="5">
        <v>4.628978382769313E-2</v>
      </c>
      <c r="K166" s="5">
        <v>1</v>
      </c>
      <c r="L166" s="5">
        <v>0.05</v>
      </c>
      <c r="M166" s="5">
        <v>0.1</v>
      </c>
      <c r="N166" s="5">
        <v>0.5</v>
      </c>
      <c r="P166" s="5">
        <v>13.630678014265039</v>
      </c>
      <c r="Q166" s="5">
        <v>1.0000497442600909</v>
      </c>
      <c r="R166" s="5">
        <v>20</v>
      </c>
      <c r="S166" s="5">
        <v>1</v>
      </c>
      <c r="T166" s="5">
        <v>1</v>
      </c>
      <c r="U166" s="5">
        <v>1</v>
      </c>
      <c r="W166" s="5">
        <v>13.630678014265039</v>
      </c>
      <c r="X166" s="5">
        <v>1.0000497442600909</v>
      </c>
      <c r="Y166" s="5">
        <v>20</v>
      </c>
      <c r="Z166" s="5">
        <v>1</v>
      </c>
      <c r="AA166" s="5">
        <v>1</v>
      </c>
      <c r="AB166" s="5">
        <v>1</v>
      </c>
      <c r="AD166" s="5">
        <v>13.630678014265039</v>
      </c>
      <c r="AE166" s="5">
        <v>1.0000497442600909</v>
      </c>
      <c r="AF166" s="5">
        <v>20</v>
      </c>
      <c r="AG166" s="5">
        <v>1</v>
      </c>
      <c r="AH166" s="5">
        <v>1</v>
      </c>
      <c r="AI166" s="5">
        <v>1</v>
      </c>
    </row>
    <row r="167" spans="1:35" s="5" customFormat="1">
      <c r="A167" s="5" t="s">
        <v>178</v>
      </c>
      <c r="B167" s="5">
        <v>7.5623141401657872</v>
      </c>
      <c r="C167" s="5">
        <v>0.55482862363652141</v>
      </c>
      <c r="D167" s="5">
        <v>10</v>
      </c>
      <c r="E167" s="5">
        <v>0.5</v>
      </c>
      <c r="F167" s="5">
        <v>0.5</v>
      </c>
      <c r="G167" s="5">
        <v>1</v>
      </c>
      <c r="I167" s="5">
        <v>5.7702844659456076</v>
      </c>
      <c r="J167" s="5">
        <v>0.42335175832322869</v>
      </c>
      <c r="K167" s="5">
        <v>8</v>
      </c>
      <c r="L167" s="5">
        <v>0.4</v>
      </c>
      <c r="M167" s="5">
        <v>0.4</v>
      </c>
      <c r="N167" s="5">
        <v>1</v>
      </c>
      <c r="P167" s="5">
        <v>10.970119592561414</v>
      </c>
      <c r="Q167" s="5">
        <v>0.80485103393700752</v>
      </c>
      <c r="R167" s="5">
        <v>16</v>
      </c>
      <c r="S167" s="5">
        <v>0.8</v>
      </c>
      <c r="T167" s="5">
        <v>0.8</v>
      </c>
      <c r="U167" s="5">
        <v>1</v>
      </c>
      <c r="W167" s="5">
        <v>10.970119592561414</v>
      </c>
      <c r="X167" s="5">
        <v>0.80485103393700752</v>
      </c>
      <c r="Y167" s="5">
        <v>16</v>
      </c>
      <c r="Z167" s="5">
        <v>0.8</v>
      </c>
      <c r="AA167" s="5">
        <v>0.8</v>
      </c>
      <c r="AB167" s="5">
        <v>1</v>
      </c>
      <c r="AD167" s="5">
        <v>8.3020727132729331</v>
      </c>
      <c r="AE167" s="5">
        <v>0.60910291366639269</v>
      </c>
      <c r="AF167" s="5">
        <v>12</v>
      </c>
      <c r="AG167" s="5">
        <v>0.6</v>
      </c>
      <c r="AH167" s="5">
        <v>0.6</v>
      </c>
      <c r="AI167" s="5">
        <v>1</v>
      </c>
    </row>
    <row r="168" spans="1:35" s="5" customFormat="1">
      <c r="A168" s="5" t="s">
        <v>32</v>
      </c>
      <c r="B168" s="5">
        <v>3.251146832086206</v>
      </c>
      <c r="C168" s="5">
        <v>0.23852874776861377</v>
      </c>
      <c r="D168" s="5">
        <v>6</v>
      </c>
      <c r="E168" s="5">
        <v>0.3</v>
      </c>
      <c r="F168" s="5">
        <v>0.5</v>
      </c>
      <c r="G168" s="5">
        <v>0.5</v>
      </c>
      <c r="I168" s="5">
        <v>3</v>
      </c>
      <c r="J168" s="5">
        <v>0.22010271460014671</v>
      </c>
      <c r="K168" s="5">
        <v>2</v>
      </c>
      <c r="L168" s="5">
        <v>0.1</v>
      </c>
      <c r="M168" s="5">
        <v>0.1</v>
      </c>
      <c r="N168" s="5">
        <v>1</v>
      </c>
      <c r="P168" s="5">
        <v>4.4484591188793923</v>
      </c>
      <c r="Q168" s="5">
        <v>0.32637264261771037</v>
      </c>
      <c r="R168" s="5">
        <v>5</v>
      </c>
      <c r="S168" s="5">
        <v>0.25</v>
      </c>
      <c r="T168" s="5">
        <v>0.4</v>
      </c>
      <c r="U168" s="5">
        <v>1</v>
      </c>
      <c r="W168" s="5">
        <v>3.3154648767857289</v>
      </c>
      <c r="X168" s="5">
        <v>0.2432476065139933</v>
      </c>
      <c r="Y168" s="5">
        <v>3</v>
      </c>
      <c r="Z168" s="5">
        <v>0.15</v>
      </c>
      <c r="AA168" s="5">
        <v>0.2</v>
      </c>
      <c r="AB168" s="5">
        <v>1</v>
      </c>
      <c r="AD168" s="5">
        <v>3</v>
      </c>
      <c r="AE168" s="5">
        <v>0.22010271460014671</v>
      </c>
      <c r="AF168" s="5">
        <v>2</v>
      </c>
      <c r="AG168" s="5">
        <v>0.1</v>
      </c>
      <c r="AH168" s="5">
        <v>0.1</v>
      </c>
      <c r="AI168" s="5">
        <v>1</v>
      </c>
    </row>
    <row r="169" spans="1:35" s="5" customFormat="1">
      <c r="A169" s="5" t="s">
        <v>63</v>
      </c>
      <c r="B169" s="5">
        <v>3.4525880959238044</v>
      </c>
      <c r="C169" s="5">
        <v>0.2533080041029937</v>
      </c>
      <c r="D169" s="5">
        <v>5</v>
      </c>
      <c r="E169" s="5">
        <v>0.25</v>
      </c>
      <c r="F169" s="5">
        <v>0.3</v>
      </c>
      <c r="G169" s="5">
        <v>1</v>
      </c>
      <c r="I169" s="5">
        <v>4.0533476824179973</v>
      </c>
      <c r="J169" s="5">
        <v>0.29738427603947154</v>
      </c>
      <c r="K169" s="5">
        <v>5</v>
      </c>
      <c r="L169" s="5">
        <v>0.25</v>
      </c>
      <c r="M169" s="5">
        <v>0.3</v>
      </c>
      <c r="N169" s="5">
        <v>1</v>
      </c>
      <c r="P169" s="5">
        <v>4.8927892607143724</v>
      </c>
      <c r="Q169" s="5">
        <v>0.35897206608322613</v>
      </c>
      <c r="R169" s="5">
        <v>4</v>
      </c>
      <c r="S169" s="5">
        <v>0.2</v>
      </c>
      <c r="T169" s="5">
        <v>0.22222222222222221</v>
      </c>
      <c r="U169" s="5">
        <v>1</v>
      </c>
      <c r="W169" s="5">
        <v>4</v>
      </c>
      <c r="X169" s="5">
        <v>0.29347028613352899</v>
      </c>
      <c r="Y169" s="5">
        <v>4</v>
      </c>
      <c r="Z169" s="5">
        <v>0.2</v>
      </c>
      <c r="AA169" s="5">
        <v>0.22222222222222221</v>
      </c>
      <c r="AB169" s="5">
        <v>1</v>
      </c>
      <c r="AD169" s="5">
        <v>3</v>
      </c>
      <c r="AE169" s="5">
        <v>0.22010271460014671</v>
      </c>
      <c r="AF169" s="5">
        <v>2</v>
      </c>
      <c r="AG169" s="5">
        <v>0.1</v>
      </c>
      <c r="AH169" s="5">
        <v>0.1</v>
      </c>
      <c r="AI169" s="5">
        <v>1</v>
      </c>
    </row>
    <row r="170" spans="1:35" s="5" customFormat="1">
      <c r="A170" s="5" t="s">
        <v>179</v>
      </c>
      <c r="B170" s="5">
        <v>0</v>
      </c>
      <c r="C170" s="5">
        <v>0</v>
      </c>
      <c r="D170" s="5">
        <v>0</v>
      </c>
      <c r="E170" s="5">
        <v>0</v>
      </c>
      <c r="F170" s="5">
        <v>0</v>
      </c>
      <c r="G170" s="5">
        <v>0</v>
      </c>
      <c r="I170" s="5">
        <v>0</v>
      </c>
      <c r="J170" s="5">
        <v>0</v>
      </c>
      <c r="K170" s="5">
        <v>0</v>
      </c>
      <c r="L170" s="5">
        <v>0</v>
      </c>
      <c r="M170" s="5">
        <v>0</v>
      </c>
      <c r="N170" s="5">
        <v>0</v>
      </c>
      <c r="P170" s="5">
        <v>0</v>
      </c>
      <c r="Q170" s="5">
        <v>0</v>
      </c>
      <c r="R170" s="5">
        <v>0</v>
      </c>
      <c r="S170" s="5">
        <v>0</v>
      </c>
      <c r="T170" s="5">
        <v>0</v>
      </c>
      <c r="U170" s="5">
        <v>0</v>
      </c>
      <c r="W170" s="5">
        <v>4.8927892607143724</v>
      </c>
      <c r="X170" s="5">
        <v>0.35897206608322613</v>
      </c>
      <c r="Y170" s="5">
        <v>4</v>
      </c>
      <c r="Z170" s="5">
        <v>0.2</v>
      </c>
      <c r="AA170" s="5">
        <v>1</v>
      </c>
      <c r="AB170" s="5">
        <v>1</v>
      </c>
      <c r="AD170" s="5">
        <v>4.8927892607143724</v>
      </c>
      <c r="AE170" s="5">
        <v>0.35897206608322613</v>
      </c>
      <c r="AF170" s="5">
        <v>4</v>
      </c>
      <c r="AG170" s="5">
        <v>0.2</v>
      </c>
      <c r="AH170" s="5">
        <v>1</v>
      </c>
      <c r="AI170" s="5">
        <v>1</v>
      </c>
    </row>
    <row r="171" spans="1:35" s="5" customFormat="1">
      <c r="A171" s="5" t="s">
        <v>180</v>
      </c>
      <c r="B171" s="5">
        <v>1.5</v>
      </c>
      <c r="C171" s="5">
        <v>0.11005135730007336</v>
      </c>
      <c r="D171" s="5">
        <v>2</v>
      </c>
      <c r="E171" s="5">
        <v>0.1</v>
      </c>
      <c r="F171" s="5">
        <v>0.1</v>
      </c>
      <c r="G171" s="5">
        <v>0.33333333333333331</v>
      </c>
      <c r="I171" s="5">
        <v>4.2920296742201796</v>
      </c>
      <c r="J171" s="5">
        <v>0.31489579414674829</v>
      </c>
      <c r="K171" s="5">
        <v>4</v>
      </c>
      <c r="L171" s="5">
        <v>0.2</v>
      </c>
      <c r="M171" s="5">
        <v>0.2</v>
      </c>
      <c r="N171" s="5">
        <v>1</v>
      </c>
      <c r="P171" s="5">
        <v>7.6848189349345519</v>
      </c>
      <c r="Q171" s="5">
        <v>0.56381650292990104</v>
      </c>
      <c r="R171" s="5">
        <v>8</v>
      </c>
      <c r="S171" s="5">
        <v>0.4</v>
      </c>
      <c r="T171" s="5">
        <v>0.4</v>
      </c>
      <c r="U171" s="5">
        <v>1</v>
      </c>
      <c r="W171" s="5">
        <v>8.8453773566381777</v>
      </c>
      <c r="X171" s="5">
        <v>0.64896385595291106</v>
      </c>
      <c r="Y171" s="5">
        <v>10</v>
      </c>
      <c r="Z171" s="5">
        <v>0.5</v>
      </c>
      <c r="AA171" s="5">
        <v>0.5</v>
      </c>
      <c r="AB171" s="5">
        <v>1</v>
      </c>
      <c r="AD171" s="5">
        <v>8.4614108220384381</v>
      </c>
      <c r="AE171" s="5">
        <v>0.62079316375923976</v>
      </c>
      <c r="AF171" s="5">
        <v>10</v>
      </c>
      <c r="AG171" s="5">
        <v>0.5</v>
      </c>
      <c r="AH171" s="5">
        <v>0.5</v>
      </c>
      <c r="AI171" s="5">
        <v>1</v>
      </c>
    </row>
    <row r="172" spans="1:35" s="5" customFormat="1">
      <c r="A172" s="5" t="s">
        <v>181</v>
      </c>
      <c r="B172" s="5">
        <v>4.5167656088116468</v>
      </c>
      <c r="C172" s="5">
        <v>0.33138412390400929</v>
      </c>
      <c r="D172" s="5">
        <v>5</v>
      </c>
      <c r="E172" s="5">
        <v>0.25</v>
      </c>
      <c r="F172" s="5">
        <v>0.3</v>
      </c>
      <c r="G172" s="5">
        <v>1</v>
      </c>
      <c r="I172" s="5">
        <v>2.5394543002413466</v>
      </c>
      <c r="J172" s="5">
        <v>0.18631359502871214</v>
      </c>
      <c r="K172" s="5">
        <v>5</v>
      </c>
      <c r="L172" s="5">
        <v>0.25</v>
      </c>
      <c r="M172" s="5">
        <v>0.3</v>
      </c>
      <c r="N172" s="5">
        <v>0.25</v>
      </c>
      <c r="P172" s="5">
        <v>10.247332251295578</v>
      </c>
      <c r="Q172" s="5">
        <v>0.75182188197326316</v>
      </c>
      <c r="R172" s="5">
        <v>13</v>
      </c>
      <c r="S172" s="5">
        <v>0.65</v>
      </c>
      <c r="T172" s="5">
        <v>0.7</v>
      </c>
      <c r="U172" s="5">
        <v>1</v>
      </c>
      <c r="W172" s="5">
        <v>11.397688269365618</v>
      </c>
      <c r="X172" s="5">
        <v>0.83622070941787363</v>
      </c>
      <c r="Y172" s="5">
        <v>16</v>
      </c>
      <c r="Z172" s="5">
        <v>0.8</v>
      </c>
      <c r="AA172" s="5">
        <v>0.9</v>
      </c>
      <c r="AB172" s="5">
        <v>1</v>
      </c>
      <c r="AD172" s="5">
        <v>10.247332251295578</v>
      </c>
      <c r="AE172" s="5">
        <v>0.75182188197326316</v>
      </c>
      <c r="AF172" s="5">
        <v>13</v>
      </c>
      <c r="AG172" s="5">
        <v>0.65</v>
      </c>
      <c r="AH172" s="5">
        <v>0.7</v>
      </c>
      <c r="AI172" s="5">
        <v>1</v>
      </c>
    </row>
    <row r="173" spans="1:35" s="5" customFormat="1">
      <c r="A173" s="5" t="s">
        <v>182</v>
      </c>
      <c r="B173" s="5">
        <v>1.7914881752750822</v>
      </c>
      <c r="C173" s="5">
        <v>0.13143713685070302</v>
      </c>
      <c r="D173" s="5">
        <v>3</v>
      </c>
      <c r="E173" s="5">
        <v>0.15</v>
      </c>
      <c r="F173" s="5">
        <v>0.33333333333333331</v>
      </c>
      <c r="G173" s="5">
        <v>0.5</v>
      </c>
      <c r="I173" s="5">
        <v>1.3332474375917278</v>
      </c>
      <c r="J173" s="5">
        <v>9.7817126749209671E-2</v>
      </c>
      <c r="K173" s="5">
        <v>3</v>
      </c>
      <c r="L173" s="5">
        <v>0.15</v>
      </c>
      <c r="M173" s="5">
        <v>0.22222222222222221</v>
      </c>
      <c r="N173" s="5">
        <v>0.2</v>
      </c>
      <c r="P173" s="5">
        <v>3</v>
      </c>
      <c r="Q173" s="5">
        <v>0.22010271460014671</v>
      </c>
      <c r="R173" s="5">
        <v>2</v>
      </c>
      <c r="S173" s="5">
        <v>0.1</v>
      </c>
      <c r="T173" s="5">
        <v>0.5</v>
      </c>
      <c r="U173" s="5">
        <v>1</v>
      </c>
      <c r="W173" s="5">
        <v>4.8927892607143724</v>
      </c>
      <c r="X173" s="5">
        <v>0.35897206608322613</v>
      </c>
      <c r="Y173" s="5">
        <v>4</v>
      </c>
      <c r="Z173" s="5">
        <v>0.2</v>
      </c>
      <c r="AA173" s="5">
        <v>0.66666666666666663</v>
      </c>
      <c r="AB173" s="5">
        <v>1</v>
      </c>
      <c r="AD173" s="5">
        <v>4.8927892607143724</v>
      </c>
      <c r="AE173" s="5">
        <v>0.35897206608322613</v>
      </c>
      <c r="AF173" s="5">
        <v>4</v>
      </c>
      <c r="AG173" s="5">
        <v>0.2</v>
      </c>
      <c r="AH173" s="5">
        <v>0.66666666666666663</v>
      </c>
      <c r="AI173" s="5">
        <v>1</v>
      </c>
    </row>
    <row r="174" spans="1:35" s="5" customFormat="1">
      <c r="A174" s="5" t="s">
        <v>183</v>
      </c>
      <c r="B174" s="5">
        <v>6.5686215613240666</v>
      </c>
      <c r="C174" s="5">
        <v>0.48192381227616038</v>
      </c>
      <c r="D174" s="5">
        <v>8</v>
      </c>
      <c r="E174" s="5">
        <v>0.4</v>
      </c>
      <c r="F174" s="5">
        <v>0.4</v>
      </c>
      <c r="G174" s="5">
        <v>1</v>
      </c>
      <c r="I174" s="5">
        <v>2.4525880959238044</v>
      </c>
      <c r="J174" s="5">
        <v>0.17994043256961148</v>
      </c>
      <c r="K174" s="5">
        <v>4</v>
      </c>
      <c r="L174" s="5">
        <v>0.2</v>
      </c>
      <c r="M174" s="5">
        <v>0.2</v>
      </c>
      <c r="N174" s="5">
        <v>0.25</v>
      </c>
      <c r="P174" s="5">
        <v>13.630678014265039</v>
      </c>
      <c r="Q174" s="5">
        <v>1.0000497442600909</v>
      </c>
      <c r="R174" s="5">
        <v>20</v>
      </c>
      <c r="S174" s="5">
        <v>1</v>
      </c>
      <c r="T174" s="5">
        <v>1</v>
      </c>
      <c r="U174" s="5">
        <v>1</v>
      </c>
      <c r="W174" s="5">
        <v>13.630678014265039</v>
      </c>
      <c r="X174" s="5">
        <v>1.0000497442600909</v>
      </c>
      <c r="Y174" s="5">
        <v>20</v>
      </c>
      <c r="Z174" s="5">
        <v>1</v>
      </c>
      <c r="AA174" s="5">
        <v>1</v>
      </c>
      <c r="AB174" s="5">
        <v>1</v>
      </c>
      <c r="AD174" s="5">
        <v>13.630678014265039</v>
      </c>
      <c r="AE174" s="5">
        <v>1.0000497442600909</v>
      </c>
      <c r="AF174" s="5">
        <v>20</v>
      </c>
      <c r="AG174" s="5">
        <v>1</v>
      </c>
      <c r="AH174" s="5">
        <v>1</v>
      </c>
      <c r="AI174" s="5">
        <v>1</v>
      </c>
    </row>
    <row r="175" spans="1:35" s="5" customFormat="1">
      <c r="A175" s="5" t="s">
        <v>184</v>
      </c>
      <c r="B175" s="5">
        <v>0</v>
      </c>
      <c r="C175" s="5">
        <v>0</v>
      </c>
      <c r="D175" s="5">
        <v>0</v>
      </c>
      <c r="E175" s="5">
        <v>0</v>
      </c>
      <c r="F175" s="5">
        <v>0</v>
      </c>
      <c r="G175" s="5">
        <v>0</v>
      </c>
      <c r="I175" s="5">
        <v>0</v>
      </c>
      <c r="J175" s="5">
        <v>0</v>
      </c>
      <c r="K175" s="5">
        <v>0</v>
      </c>
      <c r="L175" s="5">
        <v>0</v>
      </c>
      <c r="M175" s="5">
        <v>0</v>
      </c>
      <c r="N175" s="5">
        <v>0</v>
      </c>
      <c r="P175" s="5">
        <v>3</v>
      </c>
      <c r="Q175" s="5">
        <v>0.22010271460014671</v>
      </c>
      <c r="R175" s="5">
        <v>2</v>
      </c>
      <c r="S175" s="5">
        <v>0.1</v>
      </c>
      <c r="T175" s="5">
        <v>1</v>
      </c>
      <c r="U175" s="5">
        <v>1</v>
      </c>
      <c r="W175" s="5">
        <v>7.5665258131303288</v>
      </c>
      <c r="X175" s="5">
        <v>0.55513762385402265</v>
      </c>
      <c r="Y175" s="5">
        <v>10</v>
      </c>
      <c r="Z175" s="5">
        <v>0.5</v>
      </c>
      <c r="AA175" s="5">
        <v>1</v>
      </c>
      <c r="AB175" s="5">
        <v>1</v>
      </c>
      <c r="AD175" s="5">
        <v>8.3835484978670358</v>
      </c>
      <c r="AE175" s="5">
        <v>0.61508059412083893</v>
      </c>
      <c r="AF175" s="5">
        <v>13</v>
      </c>
      <c r="AG175" s="5">
        <v>0.65</v>
      </c>
      <c r="AH175" s="5">
        <v>1</v>
      </c>
      <c r="AI175" s="5">
        <v>1</v>
      </c>
    </row>
    <row r="176" spans="1:35" s="5" customFormat="1">
      <c r="A176" s="5" t="s">
        <v>149</v>
      </c>
      <c r="B176" s="5">
        <v>0</v>
      </c>
      <c r="C176" s="5">
        <v>0</v>
      </c>
      <c r="D176" s="5">
        <v>0</v>
      </c>
      <c r="E176" s="5">
        <v>0</v>
      </c>
      <c r="F176" s="5">
        <v>0</v>
      </c>
      <c r="G176" s="5">
        <v>0</v>
      </c>
      <c r="I176" s="5">
        <v>13.630678014265039</v>
      </c>
      <c r="J176" s="5">
        <v>1.0000497442600909</v>
      </c>
      <c r="K176" s="5">
        <v>20</v>
      </c>
      <c r="L176" s="5">
        <v>1</v>
      </c>
      <c r="M176" s="5">
        <v>1</v>
      </c>
      <c r="N176" s="5">
        <v>1</v>
      </c>
      <c r="P176" s="5">
        <v>13.630678014265039</v>
      </c>
      <c r="Q176" s="5">
        <v>1.0000497442600909</v>
      </c>
      <c r="R176" s="5">
        <v>20</v>
      </c>
      <c r="S176" s="5">
        <v>1</v>
      </c>
      <c r="T176" s="5">
        <v>1</v>
      </c>
      <c r="U176" s="5">
        <v>1</v>
      </c>
      <c r="W176" s="5">
        <v>13.630678014265039</v>
      </c>
      <c r="X176" s="5">
        <v>1.0000497442600909</v>
      </c>
      <c r="Y176" s="5">
        <v>20</v>
      </c>
      <c r="Z176" s="5">
        <v>1</v>
      </c>
      <c r="AA176" s="5">
        <v>1</v>
      </c>
      <c r="AB176" s="5">
        <v>1</v>
      </c>
      <c r="AD176" s="5">
        <v>13.630678014265039</v>
      </c>
      <c r="AE176" s="5">
        <v>1.0000497442600909</v>
      </c>
      <c r="AF176" s="5">
        <v>20</v>
      </c>
      <c r="AG176" s="5">
        <v>1</v>
      </c>
      <c r="AH176" s="5">
        <v>1</v>
      </c>
      <c r="AI176" s="5">
        <v>1</v>
      </c>
    </row>
    <row r="177" spans="1:35" s="5" customFormat="1">
      <c r="A177" s="5" t="s">
        <v>185</v>
      </c>
      <c r="B177" s="5">
        <v>0</v>
      </c>
      <c r="C177" s="5">
        <v>0</v>
      </c>
      <c r="D177" s="5">
        <v>0</v>
      </c>
      <c r="E177" s="5">
        <v>0</v>
      </c>
      <c r="F177" s="5">
        <v>0</v>
      </c>
      <c r="G177" s="5">
        <v>0</v>
      </c>
      <c r="I177" s="5">
        <v>0</v>
      </c>
      <c r="J177" s="5">
        <v>0</v>
      </c>
      <c r="K177" s="5">
        <v>0</v>
      </c>
      <c r="L177" s="5">
        <v>0</v>
      </c>
      <c r="M177" s="5">
        <v>0</v>
      </c>
      <c r="N177" s="5">
        <v>0</v>
      </c>
      <c r="P177" s="5">
        <v>6.3927892607143724</v>
      </c>
      <c r="Q177" s="5">
        <v>0.4690234233832995</v>
      </c>
      <c r="R177" s="5">
        <v>6</v>
      </c>
      <c r="S177" s="5">
        <v>0.3</v>
      </c>
      <c r="T177" s="5">
        <v>1</v>
      </c>
      <c r="U177" s="5">
        <v>1</v>
      </c>
      <c r="W177" s="5">
        <v>5.5835178494952613</v>
      </c>
      <c r="X177" s="5">
        <v>0.40964914523076018</v>
      </c>
      <c r="Y177" s="5">
        <v>8</v>
      </c>
      <c r="Z177" s="5">
        <v>0.4</v>
      </c>
      <c r="AA177" s="5">
        <v>1</v>
      </c>
      <c r="AB177" s="5">
        <v>1</v>
      </c>
      <c r="AD177" s="5">
        <v>5.5835178494952613</v>
      </c>
      <c r="AE177" s="5">
        <v>0.40964914523076018</v>
      </c>
      <c r="AF177" s="5">
        <v>8</v>
      </c>
      <c r="AG177" s="5">
        <v>0.4</v>
      </c>
      <c r="AH177" s="5">
        <v>1</v>
      </c>
      <c r="AI177" s="5">
        <v>1</v>
      </c>
    </row>
    <row r="178" spans="1:35" s="5" customFormat="1">
      <c r="A178" s="5" t="s">
        <v>85</v>
      </c>
      <c r="B178" s="5">
        <v>1</v>
      </c>
      <c r="C178" s="5">
        <v>7.3367571533382248E-2</v>
      </c>
      <c r="D178" s="5">
        <v>1</v>
      </c>
      <c r="E178" s="5">
        <v>0.05</v>
      </c>
      <c r="F178" s="5">
        <v>0.1</v>
      </c>
      <c r="G178" s="5">
        <v>1</v>
      </c>
      <c r="I178" s="5">
        <v>3.6309297535714573</v>
      </c>
      <c r="J178" s="5">
        <v>0.26639249842783985</v>
      </c>
      <c r="K178" s="5">
        <v>3</v>
      </c>
      <c r="L178" s="5">
        <v>0.15</v>
      </c>
      <c r="M178" s="5">
        <v>0.2</v>
      </c>
      <c r="N178" s="5">
        <v>1</v>
      </c>
      <c r="P178" s="5">
        <v>4.8927892607143724</v>
      </c>
      <c r="Q178" s="5">
        <v>0.35897206608322613</v>
      </c>
      <c r="R178" s="5">
        <v>4</v>
      </c>
      <c r="S178" s="5">
        <v>0.2</v>
      </c>
      <c r="T178" s="5">
        <v>0.2</v>
      </c>
      <c r="U178" s="5">
        <v>1</v>
      </c>
      <c r="W178" s="5">
        <v>4.0686215613240666</v>
      </c>
      <c r="X178" s="5">
        <v>0.29850488344270482</v>
      </c>
      <c r="Y178" s="5">
        <v>4</v>
      </c>
      <c r="Z178" s="5">
        <v>0.2</v>
      </c>
      <c r="AA178" s="5">
        <v>0.2</v>
      </c>
      <c r="AB178" s="5">
        <v>1</v>
      </c>
      <c r="AD178" s="5">
        <v>4</v>
      </c>
      <c r="AE178" s="5">
        <v>0.29347028613352899</v>
      </c>
      <c r="AF178" s="5">
        <v>4</v>
      </c>
      <c r="AG178" s="5">
        <v>0.2</v>
      </c>
      <c r="AH178" s="5">
        <v>0.2</v>
      </c>
      <c r="AI178" s="5">
        <v>1</v>
      </c>
    </row>
    <row r="179" spans="1:35" s="5" customFormat="1">
      <c r="A179" s="5" t="s">
        <v>186</v>
      </c>
      <c r="B179" s="5">
        <v>4.3556780829157482</v>
      </c>
      <c r="C179" s="5">
        <v>0.31956552332470639</v>
      </c>
      <c r="D179" s="5">
        <v>8</v>
      </c>
      <c r="E179" s="5">
        <v>0.4</v>
      </c>
      <c r="F179" s="5">
        <v>0.4</v>
      </c>
      <c r="G179" s="5">
        <v>0.25</v>
      </c>
      <c r="I179" s="5">
        <v>13.630678014265039</v>
      </c>
      <c r="J179" s="5">
        <v>1.0000497442600909</v>
      </c>
      <c r="K179" s="5">
        <v>20</v>
      </c>
      <c r="L179" s="5">
        <v>1</v>
      </c>
      <c r="M179" s="5">
        <v>1</v>
      </c>
      <c r="N179" s="5">
        <v>1</v>
      </c>
      <c r="P179" s="5">
        <v>13.630678014265039</v>
      </c>
      <c r="Q179" s="5">
        <v>1.0000497442600909</v>
      </c>
      <c r="R179" s="5">
        <v>20</v>
      </c>
      <c r="S179" s="5">
        <v>1</v>
      </c>
      <c r="T179" s="5">
        <v>1</v>
      </c>
      <c r="U179" s="5">
        <v>1</v>
      </c>
      <c r="W179" s="5">
        <v>13.630678014265039</v>
      </c>
      <c r="X179" s="5">
        <v>1.0000497442600909</v>
      </c>
      <c r="Y179" s="5">
        <v>20</v>
      </c>
      <c r="Z179" s="5">
        <v>1</v>
      </c>
      <c r="AA179" s="5">
        <v>1</v>
      </c>
      <c r="AB179" s="5">
        <v>1</v>
      </c>
      <c r="AD179" s="5">
        <v>13.630678014265039</v>
      </c>
      <c r="AE179" s="5">
        <v>1.0000497442600909</v>
      </c>
      <c r="AF179" s="5">
        <v>20</v>
      </c>
      <c r="AG179" s="5">
        <v>1</v>
      </c>
      <c r="AH179" s="5">
        <v>1</v>
      </c>
      <c r="AI179" s="5">
        <v>1</v>
      </c>
    </row>
    <row r="180" spans="1:35" s="5" customFormat="1">
      <c r="A180" s="5" t="s">
        <v>187</v>
      </c>
      <c r="B180" s="5">
        <v>0</v>
      </c>
      <c r="C180" s="5">
        <v>0</v>
      </c>
      <c r="D180" s="5">
        <v>0</v>
      </c>
      <c r="E180" s="5">
        <v>0</v>
      </c>
      <c r="F180" s="5">
        <v>0</v>
      </c>
      <c r="G180" s="5">
        <v>0</v>
      </c>
      <c r="I180" s="5">
        <v>3.3927892607143724</v>
      </c>
      <c r="J180" s="5">
        <v>0.24892070878315276</v>
      </c>
      <c r="K180" s="5">
        <v>4</v>
      </c>
      <c r="L180" s="5">
        <v>0.2</v>
      </c>
      <c r="M180" s="5">
        <v>0.2</v>
      </c>
      <c r="N180" s="5">
        <v>0.5</v>
      </c>
      <c r="P180" s="5">
        <v>4.8927892607143724</v>
      </c>
      <c r="Q180" s="5">
        <v>0.35897206608322613</v>
      </c>
      <c r="R180" s="5">
        <v>4</v>
      </c>
      <c r="S180" s="5">
        <v>0.2</v>
      </c>
      <c r="T180" s="5">
        <v>1</v>
      </c>
      <c r="U180" s="5">
        <v>1</v>
      </c>
      <c r="W180" s="5">
        <v>7.6848189349345519</v>
      </c>
      <c r="X180" s="5">
        <v>0.56381650292990104</v>
      </c>
      <c r="Y180" s="5">
        <v>8</v>
      </c>
      <c r="Z180" s="5">
        <v>0.4</v>
      </c>
      <c r="AA180" s="5">
        <v>1</v>
      </c>
      <c r="AB180" s="5">
        <v>1</v>
      </c>
      <c r="AD180" s="5">
        <v>7.6848189349345519</v>
      </c>
      <c r="AE180" s="5">
        <v>0.56381650292990104</v>
      </c>
      <c r="AF180" s="5">
        <v>8</v>
      </c>
      <c r="AG180" s="5">
        <v>0.4</v>
      </c>
      <c r="AH180" s="5">
        <v>0.8</v>
      </c>
      <c r="AI180" s="5">
        <v>1</v>
      </c>
    </row>
    <row r="181" spans="1:35" s="5" customFormat="1">
      <c r="A181" s="5" t="s">
        <v>188</v>
      </c>
      <c r="B181" s="5">
        <v>3</v>
      </c>
      <c r="C181" s="5">
        <v>0.22010271460014671</v>
      </c>
      <c r="D181" s="5">
        <v>2</v>
      </c>
      <c r="E181" s="5">
        <v>0.1</v>
      </c>
      <c r="F181" s="5">
        <v>0.1</v>
      </c>
      <c r="G181" s="5">
        <v>1</v>
      </c>
      <c r="I181" s="5">
        <v>0</v>
      </c>
      <c r="J181" s="5">
        <v>0</v>
      </c>
      <c r="K181" s="5">
        <v>0</v>
      </c>
      <c r="L181" s="5">
        <v>0</v>
      </c>
      <c r="M181" s="5">
        <v>0</v>
      </c>
      <c r="N181" s="5">
        <v>0</v>
      </c>
      <c r="P181" s="5">
        <v>10.630678014265037</v>
      </c>
      <c r="Q181" s="5">
        <v>0.779947029659944</v>
      </c>
      <c r="R181" s="5">
        <v>18</v>
      </c>
      <c r="S181" s="5">
        <v>0.9</v>
      </c>
      <c r="T181" s="5">
        <v>0.9</v>
      </c>
      <c r="U181" s="5">
        <v>0.5</v>
      </c>
      <c r="W181" s="5">
        <v>10.630678014265037</v>
      </c>
      <c r="X181" s="5">
        <v>0.779947029659944</v>
      </c>
      <c r="Y181" s="5">
        <v>18</v>
      </c>
      <c r="Z181" s="5">
        <v>0.9</v>
      </c>
      <c r="AA181" s="5">
        <v>0.9</v>
      </c>
      <c r="AB181" s="5">
        <v>0.5</v>
      </c>
      <c r="AD181" s="5">
        <v>10.630678014265037</v>
      </c>
      <c r="AE181" s="5">
        <v>0.779947029659944</v>
      </c>
      <c r="AF181" s="5">
        <v>18</v>
      </c>
      <c r="AG181" s="5">
        <v>0.9</v>
      </c>
      <c r="AH181" s="5">
        <v>0.9</v>
      </c>
      <c r="AI181" s="5">
        <v>0.5</v>
      </c>
    </row>
    <row r="182" spans="1:35" s="5" customFormat="1">
      <c r="A182" s="5" t="s">
        <v>189</v>
      </c>
      <c r="B182" s="5">
        <v>6.0773303318470386</v>
      </c>
      <c r="C182" s="5">
        <v>0.44587896785378123</v>
      </c>
      <c r="D182" s="5">
        <v>12</v>
      </c>
      <c r="E182" s="5">
        <v>0.6</v>
      </c>
      <c r="F182" s="5">
        <v>0.6</v>
      </c>
      <c r="G182" s="5">
        <v>0.25</v>
      </c>
      <c r="I182" s="5">
        <v>8.7378887535506635</v>
      </c>
      <c r="J182" s="5">
        <v>0.64107767817686445</v>
      </c>
      <c r="K182" s="5">
        <v>16</v>
      </c>
      <c r="L182" s="5">
        <v>0.8</v>
      </c>
      <c r="M182" s="5">
        <v>0.8</v>
      </c>
      <c r="N182" s="5">
        <v>0.33333333333333331</v>
      </c>
      <c r="P182" s="5">
        <v>8.8453773566381777</v>
      </c>
      <c r="Q182" s="5">
        <v>0.64896385595291106</v>
      </c>
      <c r="R182" s="5">
        <v>10</v>
      </c>
      <c r="S182" s="5">
        <v>0.5</v>
      </c>
      <c r="T182" s="5">
        <v>1</v>
      </c>
      <c r="U182" s="5">
        <v>1</v>
      </c>
      <c r="W182" s="5">
        <v>8.8453773566381777</v>
      </c>
      <c r="X182" s="5">
        <v>0.64896385595291106</v>
      </c>
      <c r="Y182" s="5">
        <v>10</v>
      </c>
      <c r="Z182" s="5">
        <v>0.5</v>
      </c>
      <c r="AA182" s="5">
        <v>0.55555555555555558</v>
      </c>
      <c r="AB182" s="5">
        <v>1</v>
      </c>
      <c r="AD182" s="5">
        <v>8.8453773566381777</v>
      </c>
      <c r="AE182" s="5">
        <v>0.64896385595291106</v>
      </c>
      <c r="AF182" s="5">
        <v>10</v>
      </c>
      <c r="AG182" s="5">
        <v>0.5</v>
      </c>
      <c r="AH182" s="5">
        <v>0.5</v>
      </c>
      <c r="AI182" s="5">
        <v>1</v>
      </c>
    </row>
    <row r="183" spans="1:35" s="5" customFormat="1">
      <c r="A183" s="5" t="s">
        <v>21</v>
      </c>
      <c r="B183" s="5">
        <v>1.3332474375917278</v>
      </c>
      <c r="C183" s="5">
        <v>9.7817126749209671E-2</v>
      </c>
      <c r="D183" s="5">
        <v>3</v>
      </c>
      <c r="E183" s="5">
        <v>0.15</v>
      </c>
      <c r="F183" s="5">
        <v>0.2</v>
      </c>
      <c r="G183" s="5">
        <v>0.2</v>
      </c>
      <c r="I183" s="5">
        <v>8.7337597765062505</v>
      </c>
      <c r="J183" s="5">
        <v>0.64077474515819888</v>
      </c>
      <c r="K183" s="5">
        <v>16</v>
      </c>
      <c r="L183" s="5">
        <v>0.8</v>
      </c>
      <c r="M183" s="5">
        <v>1</v>
      </c>
      <c r="N183" s="5">
        <v>1</v>
      </c>
      <c r="P183" s="5">
        <v>11.630678014265037</v>
      </c>
      <c r="Q183" s="5">
        <v>0.85331460119332625</v>
      </c>
      <c r="R183" s="5">
        <v>19</v>
      </c>
      <c r="S183" s="5">
        <v>0.95</v>
      </c>
      <c r="T183" s="5">
        <v>1</v>
      </c>
      <c r="U183" s="5">
        <v>1</v>
      </c>
      <c r="W183" s="5">
        <v>13.630678014265039</v>
      </c>
      <c r="X183" s="5">
        <v>1.0000497442600909</v>
      </c>
      <c r="Y183" s="5">
        <v>20</v>
      </c>
      <c r="Z183" s="5">
        <v>1</v>
      </c>
      <c r="AA183" s="5">
        <v>1</v>
      </c>
      <c r="AB183" s="5">
        <v>1</v>
      </c>
      <c r="AD183" s="5">
        <v>13.630678014265039</v>
      </c>
      <c r="AE183" s="5">
        <v>1.0000497442600909</v>
      </c>
      <c r="AF183" s="5">
        <v>20</v>
      </c>
      <c r="AG183" s="5">
        <v>1</v>
      </c>
      <c r="AH183" s="5">
        <v>1</v>
      </c>
      <c r="AI183" s="5">
        <v>1</v>
      </c>
    </row>
    <row r="184" spans="1:35" s="5" customFormat="1">
      <c r="A184" s="5" t="s">
        <v>191</v>
      </c>
      <c r="B184" s="5">
        <v>1.2592971740999657</v>
      </c>
      <c r="C184" s="5">
        <v>9.239157550256534E-2</v>
      </c>
      <c r="D184" s="5">
        <v>3</v>
      </c>
      <c r="E184" s="5">
        <v>0.15</v>
      </c>
      <c r="F184" s="5">
        <v>0.2</v>
      </c>
      <c r="G184" s="5">
        <v>0.16666666666666666</v>
      </c>
      <c r="I184" s="5">
        <v>1.2592971740999657</v>
      </c>
      <c r="J184" s="5">
        <v>9.239157550256534E-2</v>
      </c>
      <c r="K184" s="5">
        <v>3</v>
      </c>
      <c r="L184" s="5">
        <v>0.15</v>
      </c>
      <c r="M184" s="5">
        <v>0.2</v>
      </c>
      <c r="N184" s="5">
        <v>0.16666666666666666</v>
      </c>
      <c r="P184" s="5">
        <v>3.4878894799233255</v>
      </c>
      <c r="Q184" s="5">
        <v>0.25589798091880595</v>
      </c>
      <c r="R184" s="5">
        <v>7</v>
      </c>
      <c r="S184" s="5">
        <v>0.35</v>
      </c>
      <c r="T184" s="5">
        <v>0.6</v>
      </c>
      <c r="U184" s="5">
        <v>0.5</v>
      </c>
      <c r="W184" s="5">
        <v>3.5150161916812528</v>
      </c>
      <c r="X184" s="5">
        <v>0.25788820188417111</v>
      </c>
      <c r="Y184" s="5">
        <v>7</v>
      </c>
      <c r="Z184" s="5">
        <v>0.35</v>
      </c>
      <c r="AA184" s="5">
        <v>0.4</v>
      </c>
      <c r="AB184" s="5">
        <v>0.33333333333333331</v>
      </c>
      <c r="AD184" s="5">
        <v>4.8927892607143724</v>
      </c>
      <c r="AE184" s="5">
        <v>0.35897206608322613</v>
      </c>
      <c r="AF184" s="5">
        <v>4</v>
      </c>
      <c r="AG184" s="5">
        <v>0.2</v>
      </c>
      <c r="AH184" s="5">
        <v>0.2</v>
      </c>
      <c r="AI184" s="5">
        <v>1</v>
      </c>
    </row>
    <row r="185" spans="1:35" s="5" customFormat="1">
      <c r="A185" s="5" t="s">
        <v>193</v>
      </c>
      <c r="B185" s="5">
        <v>0</v>
      </c>
      <c r="C185" s="5">
        <v>0</v>
      </c>
      <c r="D185" s="5">
        <v>0</v>
      </c>
      <c r="E185" s="5">
        <v>0</v>
      </c>
      <c r="F185" s="5">
        <v>0</v>
      </c>
      <c r="G185" s="5">
        <v>0</v>
      </c>
      <c r="I185" s="5">
        <v>0</v>
      </c>
      <c r="J185" s="5">
        <v>0</v>
      </c>
      <c r="K185" s="5">
        <v>0</v>
      </c>
      <c r="L185" s="5">
        <v>0</v>
      </c>
      <c r="M185" s="5">
        <v>0</v>
      </c>
      <c r="N185" s="5">
        <v>0</v>
      </c>
      <c r="P185" s="5">
        <v>10.598534041176515</v>
      </c>
      <c r="Q185" s="5">
        <v>0.77758870441500472</v>
      </c>
      <c r="R185" s="5">
        <v>15</v>
      </c>
      <c r="S185" s="5">
        <v>0.75</v>
      </c>
      <c r="T185" s="5">
        <v>0.88888888888888884</v>
      </c>
      <c r="U185" s="5">
        <v>1</v>
      </c>
      <c r="W185" s="5">
        <v>10.36468953007771</v>
      </c>
      <c r="X185" s="5">
        <v>0.76043210051927435</v>
      </c>
      <c r="Y185" s="5">
        <v>16</v>
      </c>
      <c r="Z185" s="5">
        <v>0.8</v>
      </c>
      <c r="AA185" s="5">
        <v>1</v>
      </c>
      <c r="AB185" s="5">
        <v>1</v>
      </c>
      <c r="AD185" s="5">
        <v>9.4471646619640186</v>
      </c>
      <c r="AE185" s="5">
        <v>0.69311552912428598</v>
      </c>
      <c r="AF185" s="5">
        <v>14</v>
      </c>
      <c r="AG185" s="5">
        <v>0.7</v>
      </c>
      <c r="AH185" s="5">
        <v>0.9</v>
      </c>
      <c r="AI185" s="5">
        <v>1</v>
      </c>
    </row>
    <row r="186" spans="1:35" s="5" customFormat="1">
      <c r="A186" s="5" t="s">
        <v>194</v>
      </c>
      <c r="B186" s="5">
        <v>2.8927892607143724</v>
      </c>
      <c r="C186" s="5">
        <v>0.21223692301646163</v>
      </c>
      <c r="D186" s="5">
        <v>3</v>
      </c>
      <c r="E186" s="5">
        <v>0.15</v>
      </c>
      <c r="F186" s="5">
        <v>0.2</v>
      </c>
      <c r="G186" s="5">
        <v>1</v>
      </c>
      <c r="I186" s="5">
        <v>3.6309297535714573</v>
      </c>
      <c r="J186" s="5">
        <v>0.26639249842783985</v>
      </c>
      <c r="K186" s="5">
        <v>3</v>
      </c>
      <c r="L186" s="5">
        <v>0.15</v>
      </c>
      <c r="M186" s="5">
        <v>0.2</v>
      </c>
      <c r="N186" s="5">
        <v>1</v>
      </c>
      <c r="P186" s="5">
        <v>3.6309297535714573</v>
      </c>
      <c r="Q186" s="5">
        <v>0.26639249842783985</v>
      </c>
      <c r="R186" s="5">
        <v>3</v>
      </c>
      <c r="S186" s="5">
        <v>0.15</v>
      </c>
      <c r="T186" s="5">
        <v>0.5</v>
      </c>
      <c r="U186" s="5">
        <v>1</v>
      </c>
      <c r="W186" s="5">
        <v>4.1309297535714578</v>
      </c>
      <c r="X186" s="5">
        <v>0.30307628419453098</v>
      </c>
      <c r="Y186" s="5">
        <v>4</v>
      </c>
      <c r="Z186" s="5">
        <v>0.2</v>
      </c>
      <c r="AA186" s="5">
        <v>0.5</v>
      </c>
      <c r="AB186" s="5">
        <v>1</v>
      </c>
      <c r="AD186" s="5">
        <v>4.1309297535714578</v>
      </c>
      <c r="AE186" s="5">
        <v>0.30307628419453098</v>
      </c>
      <c r="AF186" s="5">
        <v>4</v>
      </c>
      <c r="AG186" s="5">
        <v>0.2</v>
      </c>
      <c r="AH186" s="5">
        <v>0.5</v>
      </c>
      <c r="AI186" s="5">
        <v>1</v>
      </c>
    </row>
    <row r="187" spans="1:35" s="5" customFormat="1">
      <c r="A187" s="5" t="s">
        <v>43</v>
      </c>
      <c r="B187" s="5">
        <v>3.7166790963027929</v>
      </c>
      <c r="C187" s="5">
        <v>0.27268371946462161</v>
      </c>
      <c r="D187" s="5">
        <v>8</v>
      </c>
      <c r="E187" s="5">
        <v>0.4</v>
      </c>
      <c r="F187" s="5">
        <v>0.4</v>
      </c>
      <c r="G187" s="5">
        <v>0.14285714285714285</v>
      </c>
      <c r="I187" s="5">
        <v>8.945859079330484</v>
      </c>
      <c r="J187" s="5">
        <v>0.65633595593033622</v>
      </c>
      <c r="K187" s="5">
        <v>14</v>
      </c>
      <c r="L187" s="5">
        <v>0.7</v>
      </c>
      <c r="M187" s="5">
        <v>0.7</v>
      </c>
      <c r="N187" s="5">
        <v>1</v>
      </c>
      <c r="P187" s="5">
        <v>13.630678014265039</v>
      </c>
      <c r="Q187" s="5">
        <v>1.0000497442600909</v>
      </c>
      <c r="R187" s="5">
        <v>20</v>
      </c>
      <c r="S187" s="5">
        <v>1</v>
      </c>
      <c r="T187" s="5">
        <v>1</v>
      </c>
      <c r="U187" s="5">
        <v>1</v>
      </c>
      <c r="W187" s="5">
        <v>13.630678014265039</v>
      </c>
      <c r="X187" s="5">
        <v>1.0000497442600909</v>
      </c>
      <c r="Y187" s="5">
        <v>20</v>
      </c>
      <c r="Z187" s="5">
        <v>1</v>
      </c>
      <c r="AA187" s="5">
        <v>1</v>
      </c>
      <c r="AB187" s="5">
        <v>1</v>
      </c>
      <c r="AD187" s="5">
        <v>13.630678014265039</v>
      </c>
      <c r="AE187" s="5">
        <v>1.0000497442600909</v>
      </c>
      <c r="AF187" s="5">
        <v>20</v>
      </c>
      <c r="AG187" s="5">
        <v>1</v>
      </c>
      <c r="AH187" s="5">
        <v>1</v>
      </c>
      <c r="AI187" s="5">
        <v>1</v>
      </c>
    </row>
    <row r="188" spans="1:35" s="5" customFormat="1">
      <c r="A188" s="5" t="s">
        <v>195</v>
      </c>
      <c r="B188" s="5">
        <v>7.4224238767649346</v>
      </c>
      <c r="C188" s="5">
        <v>0.5445652147296357</v>
      </c>
      <c r="D188" s="5">
        <v>13</v>
      </c>
      <c r="E188" s="5">
        <v>0.65</v>
      </c>
      <c r="F188" s="5">
        <v>0.7</v>
      </c>
      <c r="G188" s="5">
        <v>0.5</v>
      </c>
      <c r="I188" s="5">
        <v>8.6282487173894467</v>
      </c>
      <c r="J188" s="5">
        <v>0.63303365498088382</v>
      </c>
      <c r="K188" s="5">
        <v>11</v>
      </c>
      <c r="L188" s="5">
        <v>0.55000000000000004</v>
      </c>
      <c r="M188" s="5">
        <v>0.6</v>
      </c>
      <c r="N188" s="5">
        <v>1</v>
      </c>
      <c r="P188" s="5">
        <v>9.4677755162894002</v>
      </c>
      <c r="Q188" s="5">
        <v>0.6946276974533675</v>
      </c>
      <c r="R188" s="5">
        <v>12</v>
      </c>
      <c r="S188" s="5">
        <v>0.6</v>
      </c>
      <c r="T188" s="5">
        <v>0.7</v>
      </c>
      <c r="U188" s="5">
        <v>1</v>
      </c>
      <c r="W188" s="5">
        <v>12.562056452940972</v>
      </c>
      <c r="X188" s="5">
        <v>0.92164757541753273</v>
      </c>
      <c r="Y188" s="5">
        <v>18</v>
      </c>
      <c r="Z188" s="5">
        <v>0.9</v>
      </c>
      <c r="AA188" s="5">
        <v>0.9</v>
      </c>
      <c r="AB188" s="5">
        <v>1</v>
      </c>
      <c r="AD188" s="5">
        <v>12.999748260693581</v>
      </c>
      <c r="AE188" s="5">
        <v>0.95375996043239764</v>
      </c>
      <c r="AF188" s="5">
        <v>19</v>
      </c>
      <c r="AG188" s="5">
        <v>0.95</v>
      </c>
      <c r="AH188" s="5">
        <v>1</v>
      </c>
      <c r="AI188" s="5">
        <v>1</v>
      </c>
    </row>
    <row r="189" spans="1:35" s="5" customFormat="1">
      <c r="A189" s="5" t="s">
        <v>196</v>
      </c>
      <c r="B189" s="5">
        <v>2.2868837451814152</v>
      </c>
      <c r="C189" s="5">
        <v>0.16778310676312658</v>
      </c>
      <c r="D189" s="5">
        <v>4</v>
      </c>
      <c r="E189" s="5">
        <v>0.2</v>
      </c>
      <c r="F189" s="5">
        <v>0.3</v>
      </c>
      <c r="G189" s="5">
        <v>0.33333333333333331</v>
      </c>
      <c r="I189" s="5">
        <v>1.2920296742201793</v>
      </c>
      <c r="J189" s="5">
        <v>9.4793079546601558E-2</v>
      </c>
      <c r="K189" s="5">
        <v>2</v>
      </c>
      <c r="L189" s="5">
        <v>0.1</v>
      </c>
      <c r="M189" s="5">
        <v>0.1</v>
      </c>
      <c r="N189" s="5">
        <v>0.25</v>
      </c>
      <c r="P189" s="5">
        <v>13.630678014265039</v>
      </c>
      <c r="Q189" s="5">
        <v>1.0000497442600909</v>
      </c>
      <c r="R189" s="5">
        <v>20</v>
      </c>
      <c r="S189" s="5">
        <v>1</v>
      </c>
      <c r="T189" s="5">
        <v>1</v>
      </c>
      <c r="U189" s="5">
        <v>1</v>
      </c>
      <c r="W189" s="5">
        <v>13.630678014265039</v>
      </c>
      <c r="X189" s="5">
        <v>1.0000497442600909</v>
      </c>
      <c r="Y189" s="5">
        <v>20</v>
      </c>
      <c r="Z189" s="5">
        <v>1</v>
      </c>
      <c r="AA189" s="5">
        <v>1</v>
      </c>
      <c r="AB189" s="5">
        <v>1</v>
      </c>
      <c r="AD189" s="5">
        <v>13.630678014265039</v>
      </c>
      <c r="AE189" s="5">
        <v>1.0000497442600909</v>
      </c>
      <c r="AF189" s="5">
        <v>20</v>
      </c>
      <c r="AG189" s="5">
        <v>1</v>
      </c>
      <c r="AH189" s="5">
        <v>1</v>
      </c>
      <c r="AI189" s="5">
        <v>1</v>
      </c>
    </row>
    <row r="190" spans="1:35" s="5" customFormat="1">
      <c r="A190" s="5" t="s">
        <v>197</v>
      </c>
      <c r="B190" s="5">
        <v>2.4463946303571862</v>
      </c>
      <c r="C190" s="5">
        <v>0.17948603304161306</v>
      </c>
      <c r="D190" s="5">
        <v>5</v>
      </c>
      <c r="E190" s="5">
        <v>0.25</v>
      </c>
      <c r="F190" s="5">
        <v>0.3</v>
      </c>
      <c r="G190" s="5">
        <v>0.33333333333333331</v>
      </c>
      <c r="I190" s="5">
        <v>2.4463946303571862</v>
      </c>
      <c r="J190" s="5">
        <v>0.17948603304161306</v>
      </c>
      <c r="K190" s="5">
        <v>5</v>
      </c>
      <c r="L190" s="5">
        <v>0.25</v>
      </c>
      <c r="M190" s="5">
        <v>0.3</v>
      </c>
      <c r="N190" s="5">
        <v>0.33333333333333331</v>
      </c>
      <c r="P190" s="5">
        <v>2.8927892607143724</v>
      </c>
      <c r="Q190" s="5">
        <v>0.21223692301646163</v>
      </c>
      <c r="R190" s="5">
        <v>4</v>
      </c>
      <c r="S190" s="5">
        <v>0.2</v>
      </c>
      <c r="T190" s="5">
        <v>0.2857142857142857</v>
      </c>
      <c r="U190" s="5">
        <v>0.5</v>
      </c>
      <c r="W190" s="5">
        <v>2.4463946303571862</v>
      </c>
      <c r="X190" s="5">
        <v>0.17948603304161306</v>
      </c>
      <c r="Y190" s="5">
        <v>4</v>
      </c>
      <c r="Z190" s="5">
        <v>0.2</v>
      </c>
      <c r="AA190" s="5">
        <v>0.25</v>
      </c>
      <c r="AB190" s="5">
        <v>0.33333333333333331</v>
      </c>
      <c r="AD190" s="5">
        <v>2.4463946303571862</v>
      </c>
      <c r="AE190" s="5">
        <v>0.17948603304161306</v>
      </c>
      <c r="AF190" s="5">
        <v>4</v>
      </c>
      <c r="AG190" s="5">
        <v>0.2</v>
      </c>
      <c r="AH190" s="5">
        <v>0.25</v>
      </c>
      <c r="AI190" s="5">
        <v>0.33333333333333331</v>
      </c>
    </row>
    <row r="191" spans="1:35" s="5" customFormat="1">
      <c r="A191" s="5" t="s">
        <v>198</v>
      </c>
      <c r="B191" s="5">
        <v>1.3010299956639813</v>
      </c>
      <c r="C191" s="5">
        <v>9.5453411273953126E-2</v>
      </c>
      <c r="D191" s="5">
        <v>2</v>
      </c>
      <c r="E191" s="5">
        <v>0.1</v>
      </c>
      <c r="F191" s="5">
        <v>0.2</v>
      </c>
      <c r="G191" s="5">
        <v>1</v>
      </c>
      <c r="I191" s="5">
        <v>1.9030899869919435</v>
      </c>
      <c r="J191" s="5">
        <v>0.13962509075509488</v>
      </c>
      <c r="K191" s="5">
        <v>3</v>
      </c>
      <c r="L191" s="5">
        <v>0.15</v>
      </c>
      <c r="M191" s="5">
        <v>0.2</v>
      </c>
      <c r="N191" s="5">
        <v>1</v>
      </c>
      <c r="P191" s="5">
        <v>1.9306765580733931</v>
      </c>
      <c r="Q191" s="5">
        <v>0.14164905048227389</v>
      </c>
      <c r="R191" s="5">
        <v>3</v>
      </c>
      <c r="S191" s="5">
        <v>0.15</v>
      </c>
      <c r="T191" s="5">
        <v>0.5</v>
      </c>
      <c r="U191" s="5">
        <v>0.33333333333333331</v>
      </c>
      <c r="W191" s="5">
        <v>1.9306765580733931</v>
      </c>
      <c r="X191" s="5">
        <v>0.14164905048227389</v>
      </c>
      <c r="Y191" s="5">
        <v>3</v>
      </c>
      <c r="Z191" s="5">
        <v>0.15</v>
      </c>
      <c r="AA191" s="5">
        <v>0.5</v>
      </c>
      <c r="AB191" s="5">
        <v>0.33333333333333331</v>
      </c>
      <c r="AD191" s="5">
        <v>1.9306765580733931</v>
      </c>
      <c r="AE191" s="5">
        <v>0.14164905048227389</v>
      </c>
      <c r="AF191" s="5">
        <v>3</v>
      </c>
      <c r="AG191" s="5">
        <v>0.15</v>
      </c>
      <c r="AH191" s="5">
        <v>0.5</v>
      </c>
      <c r="AI191" s="5">
        <v>0.33333333333333331</v>
      </c>
    </row>
    <row r="192" spans="1:35" s="1" customFormat="1">
      <c r="A192" s="6" t="s">
        <v>216</v>
      </c>
    </row>
    <row r="193" spans="1:35">
      <c r="A193" s="3" t="s">
        <v>199</v>
      </c>
      <c r="B193" s="3">
        <v>0</v>
      </c>
      <c r="C193" s="3">
        <v>0</v>
      </c>
      <c r="D193" s="3">
        <v>0</v>
      </c>
      <c r="E193" s="3">
        <v>0</v>
      </c>
      <c r="F193" s="3">
        <v>0</v>
      </c>
      <c r="G193" s="3">
        <v>0</v>
      </c>
      <c r="I193" s="3">
        <v>0</v>
      </c>
      <c r="J193" s="3">
        <v>0</v>
      </c>
      <c r="K193" s="3">
        <v>0</v>
      </c>
      <c r="L193" s="3">
        <v>0</v>
      </c>
      <c r="M193" s="3">
        <v>0</v>
      </c>
      <c r="N193" s="3">
        <v>0</v>
      </c>
      <c r="P193" s="3">
        <v>0</v>
      </c>
      <c r="Q193" s="3">
        <v>0</v>
      </c>
      <c r="R193" s="3">
        <v>0</v>
      </c>
      <c r="S193" s="3">
        <v>0</v>
      </c>
      <c r="T193" s="3">
        <v>0</v>
      </c>
      <c r="U193" s="3">
        <v>0</v>
      </c>
      <c r="W193" s="3">
        <v>3</v>
      </c>
      <c r="X193" s="3">
        <v>0.22010271460014671</v>
      </c>
      <c r="Y193" s="3">
        <v>2</v>
      </c>
      <c r="Z193" s="3">
        <v>0.1</v>
      </c>
      <c r="AA193" s="3">
        <v>1</v>
      </c>
      <c r="AB193" s="3">
        <v>1</v>
      </c>
      <c r="AD193" s="3">
        <v>3</v>
      </c>
      <c r="AE193" s="3">
        <v>0.22010271460014671</v>
      </c>
      <c r="AF193" s="3">
        <v>2</v>
      </c>
      <c r="AG193" s="3">
        <v>0.1</v>
      </c>
      <c r="AH193" s="3">
        <v>0.5</v>
      </c>
      <c r="AI193" s="3">
        <v>1</v>
      </c>
    </row>
    <row r="194" spans="1:35">
      <c r="A194" s="3" t="s">
        <v>200</v>
      </c>
      <c r="B194" s="3">
        <v>1.6309297535714573</v>
      </c>
      <c r="C194" s="3">
        <v>0.11965735536107537</v>
      </c>
      <c r="D194" s="3">
        <v>2</v>
      </c>
      <c r="E194" s="3">
        <v>0.1</v>
      </c>
      <c r="F194" s="3">
        <v>1</v>
      </c>
      <c r="G194" s="3">
        <v>1</v>
      </c>
      <c r="I194" s="3">
        <v>1.6309297535714573</v>
      </c>
      <c r="J194" s="3">
        <v>0.11965735536107537</v>
      </c>
      <c r="K194" s="3">
        <v>2</v>
      </c>
      <c r="L194" s="3">
        <v>0.1</v>
      </c>
      <c r="M194" s="3">
        <v>1</v>
      </c>
      <c r="N194" s="3">
        <v>1</v>
      </c>
      <c r="P194" s="3">
        <v>1.6309297535714573</v>
      </c>
      <c r="Q194" s="3">
        <v>0.11965735536107537</v>
      </c>
      <c r="R194" s="3">
        <v>2</v>
      </c>
      <c r="S194" s="3">
        <v>0.1</v>
      </c>
      <c r="T194" s="3">
        <v>1</v>
      </c>
      <c r="U194" s="3">
        <v>1</v>
      </c>
      <c r="W194" s="3">
        <v>1.6309297535714573</v>
      </c>
      <c r="X194" s="3">
        <v>0.11965735536107537</v>
      </c>
      <c r="Y194" s="3">
        <v>2</v>
      </c>
      <c r="Z194" s="3">
        <v>0.1</v>
      </c>
      <c r="AA194" s="3">
        <v>1</v>
      </c>
      <c r="AB194" s="3">
        <v>1</v>
      </c>
      <c r="AD194" s="3">
        <v>1.6309297535714573</v>
      </c>
      <c r="AE194" s="3">
        <v>0.11965735536107537</v>
      </c>
      <c r="AF194" s="3">
        <v>2</v>
      </c>
      <c r="AG194" s="3">
        <v>0.1</v>
      </c>
      <c r="AH194" s="3">
        <v>1</v>
      </c>
      <c r="AI194" s="3">
        <v>1</v>
      </c>
    </row>
    <row r="195" spans="1:35">
      <c r="A195" s="3" t="s">
        <v>172</v>
      </c>
      <c r="B195" s="3">
        <v>3</v>
      </c>
      <c r="C195" s="3">
        <v>0.22010271460014671</v>
      </c>
      <c r="D195" s="3">
        <v>2</v>
      </c>
      <c r="E195" s="3">
        <v>0.1</v>
      </c>
      <c r="F195" s="3">
        <v>0.14285714285714285</v>
      </c>
      <c r="G195" s="3">
        <v>1</v>
      </c>
      <c r="I195" s="3">
        <v>3</v>
      </c>
      <c r="J195" s="3">
        <v>0.22010271460014671</v>
      </c>
      <c r="K195" s="3">
        <v>2</v>
      </c>
      <c r="L195" s="3">
        <v>0.1</v>
      </c>
      <c r="M195" s="3">
        <v>0.14285714285714285</v>
      </c>
      <c r="N195" s="3">
        <v>1</v>
      </c>
      <c r="P195" s="3">
        <v>3</v>
      </c>
      <c r="Q195" s="3">
        <v>0.22010271460014671</v>
      </c>
      <c r="R195" s="3">
        <v>2</v>
      </c>
      <c r="S195" s="3">
        <v>0.1</v>
      </c>
      <c r="T195" s="3">
        <v>0.14285714285714285</v>
      </c>
      <c r="U195" s="3">
        <v>1</v>
      </c>
      <c r="W195" s="3">
        <v>4.1309297535714578</v>
      </c>
      <c r="X195" s="3">
        <v>0.30307628419453098</v>
      </c>
      <c r="Y195" s="3">
        <v>4</v>
      </c>
      <c r="Z195" s="3">
        <v>0.2</v>
      </c>
      <c r="AA195" s="3">
        <v>0.33333333333333331</v>
      </c>
      <c r="AB195" s="3">
        <v>1</v>
      </c>
      <c r="AD195" s="3">
        <v>4.1309297535714578</v>
      </c>
      <c r="AE195" s="3">
        <v>0.30307628419453098</v>
      </c>
      <c r="AF195" s="3">
        <v>4</v>
      </c>
      <c r="AG195" s="3">
        <v>0.2</v>
      </c>
      <c r="AH195" s="3">
        <v>0.33333333333333331</v>
      </c>
      <c r="AI195" s="3">
        <v>1</v>
      </c>
    </row>
    <row r="196" spans="1:35">
      <c r="A196" s="3" t="s">
        <v>43</v>
      </c>
      <c r="B196" s="3">
        <v>3</v>
      </c>
      <c r="C196" s="3">
        <v>0.22010271460014671</v>
      </c>
      <c r="D196" s="3">
        <v>2</v>
      </c>
      <c r="E196" s="3">
        <v>0.1</v>
      </c>
      <c r="F196" s="3">
        <v>1</v>
      </c>
      <c r="G196" s="3">
        <v>1</v>
      </c>
      <c r="I196" s="3">
        <v>3</v>
      </c>
      <c r="J196" s="3">
        <v>0.22010271460014671</v>
      </c>
      <c r="K196" s="3">
        <v>2</v>
      </c>
      <c r="L196" s="3">
        <v>0.1</v>
      </c>
      <c r="M196" s="3">
        <v>1</v>
      </c>
      <c r="N196" s="3">
        <v>1</v>
      </c>
      <c r="P196" s="3">
        <v>3</v>
      </c>
      <c r="Q196" s="3">
        <v>0.22010271460014671</v>
      </c>
      <c r="R196" s="3">
        <v>2</v>
      </c>
      <c r="S196" s="3">
        <v>0.1</v>
      </c>
      <c r="T196" s="3">
        <v>1</v>
      </c>
      <c r="U196" s="3">
        <v>1</v>
      </c>
      <c r="W196" s="3">
        <v>3</v>
      </c>
      <c r="X196" s="3">
        <v>0.22010271460014671</v>
      </c>
      <c r="Y196" s="3">
        <v>2</v>
      </c>
      <c r="Z196" s="3">
        <v>0.1</v>
      </c>
      <c r="AA196" s="3">
        <v>1</v>
      </c>
      <c r="AB196" s="3">
        <v>1</v>
      </c>
      <c r="AD196" s="3">
        <v>3</v>
      </c>
      <c r="AE196" s="3">
        <v>0.22010271460014671</v>
      </c>
      <c r="AF196" s="3">
        <v>2</v>
      </c>
      <c r="AG196" s="3">
        <v>0.1</v>
      </c>
      <c r="AH196" s="3">
        <v>1</v>
      </c>
      <c r="AI196" s="3">
        <v>1</v>
      </c>
    </row>
    <row r="197" spans="1:35">
      <c r="A197" s="3" t="s">
        <v>201</v>
      </c>
      <c r="B197" s="3">
        <v>3</v>
      </c>
      <c r="C197" s="3">
        <v>0.22010271460014671</v>
      </c>
      <c r="D197" s="3">
        <v>2</v>
      </c>
      <c r="E197" s="3">
        <v>0.1</v>
      </c>
      <c r="F197" s="3">
        <v>1</v>
      </c>
      <c r="G197" s="3">
        <v>1</v>
      </c>
      <c r="I197" s="3">
        <v>3</v>
      </c>
      <c r="J197" s="3">
        <v>0.22010271460014671</v>
      </c>
      <c r="K197" s="3">
        <v>2</v>
      </c>
      <c r="L197" s="3">
        <v>0.1</v>
      </c>
      <c r="M197" s="3">
        <v>1</v>
      </c>
      <c r="N197" s="3">
        <v>1</v>
      </c>
      <c r="P197" s="3">
        <v>3</v>
      </c>
      <c r="Q197" s="3">
        <v>0.22010271460014671</v>
      </c>
      <c r="R197" s="3">
        <v>2</v>
      </c>
      <c r="S197" s="3">
        <v>0.1</v>
      </c>
      <c r="T197" s="3">
        <v>1</v>
      </c>
      <c r="U197" s="3">
        <v>1</v>
      </c>
      <c r="W197" s="3">
        <v>3</v>
      </c>
      <c r="X197" s="3">
        <v>0.22010271460014671</v>
      </c>
      <c r="Y197" s="3">
        <v>2</v>
      </c>
      <c r="Z197" s="3">
        <v>0.1</v>
      </c>
      <c r="AA197" s="3">
        <v>1</v>
      </c>
      <c r="AB197" s="3">
        <v>1</v>
      </c>
      <c r="AD197" s="3">
        <v>3</v>
      </c>
      <c r="AE197" s="3">
        <v>0.22010271460014671</v>
      </c>
      <c r="AF197" s="3">
        <v>2</v>
      </c>
      <c r="AG197" s="3">
        <v>0.1</v>
      </c>
      <c r="AH197" s="3">
        <v>1</v>
      </c>
      <c r="AI197" s="3">
        <v>1</v>
      </c>
    </row>
    <row r="198" spans="1:35">
      <c r="A198" s="3" t="s">
        <v>202</v>
      </c>
      <c r="B198" s="3">
        <v>6.3927892607143724</v>
      </c>
      <c r="C198" s="3">
        <v>0.4690234233832995</v>
      </c>
      <c r="D198" s="3">
        <v>6</v>
      </c>
      <c r="E198" s="3">
        <v>0.3</v>
      </c>
      <c r="F198" s="3">
        <v>0.75</v>
      </c>
      <c r="G198" s="3">
        <v>1</v>
      </c>
      <c r="I198" s="3">
        <v>6.3927892607143724</v>
      </c>
      <c r="J198" s="3">
        <v>0.4690234233832995</v>
      </c>
      <c r="K198" s="3">
        <v>6</v>
      </c>
      <c r="L198" s="3">
        <v>0.3</v>
      </c>
      <c r="M198" s="3">
        <v>0.75</v>
      </c>
      <c r="N198" s="3">
        <v>1</v>
      </c>
      <c r="P198" s="3">
        <v>6.3927892607143724</v>
      </c>
      <c r="Q198" s="3">
        <v>0.4690234233832995</v>
      </c>
      <c r="R198" s="3">
        <v>6</v>
      </c>
      <c r="S198" s="3">
        <v>0.3</v>
      </c>
      <c r="T198" s="3">
        <v>0.75</v>
      </c>
      <c r="U198" s="3">
        <v>1</v>
      </c>
      <c r="W198" s="3">
        <v>6.3927892607143724</v>
      </c>
      <c r="X198" s="3">
        <v>0.4690234233832995</v>
      </c>
      <c r="Y198" s="3">
        <v>6</v>
      </c>
      <c r="Z198" s="3">
        <v>0.3</v>
      </c>
      <c r="AA198" s="3">
        <v>0.75</v>
      </c>
      <c r="AB198" s="3">
        <v>1</v>
      </c>
      <c r="AD198" s="3">
        <v>6.3927892607143724</v>
      </c>
      <c r="AE198" s="3">
        <v>0.4690234233832995</v>
      </c>
      <c r="AF198" s="3">
        <v>6</v>
      </c>
      <c r="AG198" s="3">
        <v>0.3</v>
      </c>
      <c r="AH198" s="3">
        <v>0.75</v>
      </c>
      <c r="AI198" s="3">
        <v>1</v>
      </c>
    </row>
    <row r="199" spans="1:35">
      <c r="A199" s="3" t="s">
        <v>203</v>
      </c>
      <c r="B199" s="3">
        <v>0</v>
      </c>
      <c r="C199" s="3">
        <v>0</v>
      </c>
      <c r="D199" s="3">
        <v>0</v>
      </c>
      <c r="E199" s="3">
        <v>0</v>
      </c>
      <c r="F199" s="3">
        <v>0</v>
      </c>
      <c r="G199" s="3">
        <v>0</v>
      </c>
      <c r="I199" s="3">
        <v>0</v>
      </c>
      <c r="J199" s="3">
        <v>0</v>
      </c>
      <c r="K199" s="3">
        <v>0</v>
      </c>
      <c r="L199" s="3">
        <v>0</v>
      </c>
      <c r="M199" s="3">
        <v>0</v>
      </c>
      <c r="N199" s="3">
        <v>0</v>
      </c>
      <c r="P199" s="3">
        <v>0</v>
      </c>
      <c r="Q199" s="3">
        <v>0</v>
      </c>
      <c r="R199" s="3">
        <v>0</v>
      </c>
      <c r="S199" s="3">
        <v>0</v>
      </c>
      <c r="T199" s="3">
        <v>0</v>
      </c>
      <c r="U199" s="3">
        <v>0</v>
      </c>
      <c r="W199" s="3">
        <v>3</v>
      </c>
      <c r="X199" s="3">
        <v>0.22010271460014671</v>
      </c>
      <c r="Y199" s="3">
        <v>2</v>
      </c>
      <c r="Z199" s="3">
        <v>0.1</v>
      </c>
      <c r="AA199" s="3">
        <v>1</v>
      </c>
      <c r="AB199" s="3">
        <v>1</v>
      </c>
      <c r="AD199" s="3">
        <v>3</v>
      </c>
      <c r="AE199" s="3">
        <v>0.22010271460014671</v>
      </c>
      <c r="AF199" s="3">
        <v>2</v>
      </c>
      <c r="AG199" s="3">
        <v>0.1</v>
      </c>
      <c r="AH199" s="3">
        <v>1</v>
      </c>
      <c r="AI199" s="3">
        <v>1</v>
      </c>
    </row>
    <row r="200" spans="1:35">
      <c r="A200" s="3" t="s">
        <v>204</v>
      </c>
      <c r="B200" s="3">
        <v>13.630678014265039</v>
      </c>
      <c r="C200" s="3">
        <v>1.0000497442600909</v>
      </c>
      <c r="D200" s="3">
        <v>20</v>
      </c>
      <c r="E200" s="3">
        <v>1</v>
      </c>
      <c r="F200" s="3">
        <v>1</v>
      </c>
      <c r="G200" s="3">
        <v>1</v>
      </c>
      <c r="I200" s="3">
        <v>13.630678014265039</v>
      </c>
      <c r="J200" s="3">
        <v>1.0000497442600909</v>
      </c>
      <c r="K200" s="3">
        <v>20</v>
      </c>
      <c r="L200" s="3">
        <v>1</v>
      </c>
      <c r="M200" s="3">
        <v>1</v>
      </c>
      <c r="N200" s="3">
        <v>1</v>
      </c>
      <c r="P200" s="3">
        <v>13.630678014265039</v>
      </c>
      <c r="Q200" s="3">
        <v>1.0000497442600909</v>
      </c>
      <c r="R200" s="3">
        <v>20</v>
      </c>
      <c r="S200" s="3">
        <v>1</v>
      </c>
      <c r="T200" s="3">
        <v>1</v>
      </c>
      <c r="U200" s="3">
        <v>1</v>
      </c>
      <c r="W200" s="3">
        <v>13.630678014265039</v>
      </c>
      <c r="X200" s="3">
        <v>1.0000497442600909</v>
      </c>
      <c r="Y200" s="3">
        <v>20</v>
      </c>
      <c r="Z200" s="3">
        <v>1</v>
      </c>
      <c r="AA200" s="3">
        <v>1</v>
      </c>
      <c r="AB200" s="3">
        <v>1</v>
      </c>
      <c r="AD200" s="3">
        <v>13.630678014265039</v>
      </c>
      <c r="AE200" s="3">
        <v>1.0000497442600909</v>
      </c>
      <c r="AF200" s="3">
        <v>20</v>
      </c>
      <c r="AG200" s="3">
        <v>1</v>
      </c>
      <c r="AH200" s="3">
        <v>1</v>
      </c>
      <c r="AI200" s="3">
        <v>1</v>
      </c>
    </row>
    <row r="201" spans="1:35">
      <c r="A201" s="3" t="s">
        <v>205</v>
      </c>
      <c r="B201" s="3">
        <v>3</v>
      </c>
      <c r="C201" s="3">
        <v>0.22010271460014671</v>
      </c>
      <c r="D201" s="3">
        <v>2</v>
      </c>
      <c r="E201" s="3">
        <v>0.1</v>
      </c>
      <c r="F201" s="3">
        <v>1</v>
      </c>
      <c r="G201" s="3">
        <v>1</v>
      </c>
      <c r="I201" s="3">
        <v>3</v>
      </c>
      <c r="J201" s="3">
        <v>0.22010271460014671</v>
      </c>
      <c r="K201" s="3">
        <v>2</v>
      </c>
      <c r="L201" s="3">
        <v>0.1</v>
      </c>
      <c r="M201" s="3">
        <v>1</v>
      </c>
      <c r="N201" s="3">
        <v>1</v>
      </c>
      <c r="P201" s="3">
        <v>3</v>
      </c>
      <c r="Q201" s="3">
        <v>0.22010271460014671</v>
      </c>
      <c r="R201" s="3">
        <v>2</v>
      </c>
      <c r="S201" s="3">
        <v>0.1</v>
      </c>
      <c r="T201" s="3">
        <v>1</v>
      </c>
      <c r="U201" s="3">
        <v>1</v>
      </c>
      <c r="W201" s="3">
        <v>3</v>
      </c>
      <c r="X201" s="3">
        <v>0.22010271460014671</v>
      </c>
      <c r="Y201" s="3">
        <v>2</v>
      </c>
      <c r="Z201" s="3">
        <v>0.1</v>
      </c>
      <c r="AA201" s="3">
        <v>1</v>
      </c>
      <c r="AB201" s="3">
        <v>1</v>
      </c>
      <c r="AD201" s="3">
        <v>4.8927892607143724</v>
      </c>
      <c r="AE201" s="3">
        <v>0.35897206608322613</v>
      </c>
      <c r="AF201" s="3">
        <v>4</v>
      </c>
      <c r="AG201" s="3">
        <v>0.2</v>
      </c>
      <c r="AH201" s="3">
        <v>1</v>
      </c>
      <c r="AI201" s="3">
        <v>1</v>
      </c>
    </row>
    <row r="202" spans="1:35">
      <c r="A202" s="3" t="s">
        <v>148</v>
      </c>
      <c r="B202" s="3">
        <v>8.8453773566381777</v>
      </c>
      <c r="C202" s="3">
        <v>0.64896385595291106</v>
      </c>
      <c r="D202" s="3">
        <v>10</v>
      </c>
      <c r="E202" s="3">
        <v>0.5</v>
      </c>
      <c r="F202" s="3">
        <v>1</v>
      </c>
      <c r="G202" s="3">
        <v>1</v>
      </c>
      <c r="I202" s="3">
        <v>8.8453773566381777</v>
      </c>
      <c r="J202" s="3">
        <v>0.64896385595291106</v>
      </c>
      <c r="K202" s="3">
        <v>10</v>
      </c>
      <c r="L202" s="3">
        <v>0.5</v>
      </c>
      <c r="M202" s="3">
        <v>1</v>
      </c>
      <c r="N202" s="3">
        <v>1</v>
      </c>
      <c r="P202" s="3">
        <v>8.8453773566381777</v>
      </c>
      <c r="Q202" s="3">
        <v>0.64896385595291106</v>
      </c>
      <c r="R202" s="3">
        <v>10</v>
      </c>
      <c r="S202" s="3">
        <v>0.5</v>
      </c>
      <c r="T202" s="3">
        <v>1</v>
      </c>
      <c r="U202" s="3">
        <v>1</v>
      </c>
      <c r="W202" s="3">
        <v>8.8453773566381777</v>
      </c>
      <c r="X202" s="3">
        <v>0.64896385595291106</v>
      </c>
      <c r="Y202" s="3">
        <v>10</v>
      </c>
      <c r="Z202" s="3">
        <v>0.5</v>
      </c>
      <c r="AA202" s="3">
        <v>1</v>
      </c>
      <c r="AB202" s="3">
        <v>1</v>
      </c>
      <c r="AD202" s="3">
        <v>8.8453773566381777</v>
      </c>
      <c r="AE202" s="3">
        <v>0.64896385595291106</v>
      </c>
      <c r="AF202" s="3">
        <v>10</v>
      </c>
      <c r="AG202" s="3">
        <v>0.5</v>
      </c>
      <c r="AH202" s="3">
        <v>1</v>
      </c>
      <c r="AI202" s="3">
        <v>1</v>
      </c>
    </row>
    <row r="203" spans="1:35">
      <c r="A203" s="3" t="s">
        <v>30</v>
      </c>
      <c r="B203" s="3">
        <v>3</v>
      </c>
      <c r="C203" s="3">
        <v>0.22010271460014671</v>
      </c>
      <c r="D203" s="3">
        <v>2</v>
      </c>
      <c r="E203" s="3">
        <v>0.1</v>
      </c>
      <c r="F203" s="3">
        <v>1</v>
      </c>
      <c r="G203" s="3">
        <v>1</v>
      </c>
      <c r="I203" s="3">
        <v>3</v>
      </c>
      <c r="J203" s="3">
        <v>0.22010271460014671</v>
      </c>
      <c r="K203" s="3">
        <v>2</v>
      </c>
      <c r="L203" s="3">
        <v>0.1</v>
      </c>
      <c r="M203" s="3">
        <v>1</v>
      </c>
      <c r="N203" s="3">
        <v>1</v>
      </c>
      <c r="P203" s="3">
        <v>3</v>
      </c>
      <c r="Q203" s="3">
        <v>0.22010271460014671</v>
      </c>
      <c r="R203" s="3">
        <v>2</v>
      </c>
      <c r="S203" s="3">
        <v>0.1</v>
      </c>
      <c r="T203" s="3">
        <v>1</v>
      </c>
      <c r="U203" s="3">
        <v>1</v>
      </c>
      <c r="W203" s="3">
        <v>3</v>
      </c>
      <c r="X203" s="3">
        <v>0.22010271460014671</v>
      </c>
      <c r="Y203" s="3">
        <v>2</v>
      </c>
      <c r="Z203" s="3">
        <v>0.1</v>
      </c>
      <c r="AA203" s="3">
        <v>1</v>
      </c>
      <c r="AB203" s="3">
        <v>1</v>
      </c>
      <c r="AD203" s="3">
        <v>3</v>
      </c>
      <c r="AE203" s="3">
        <v>0.22010271460014671</v>
      </c>
      <c r="AF203" s="3">
        <v>2</v>
      </c>
      <c r="AG203" s="3">
        <v>0.1</v>
      </c>
      <c r="AH203" s="3">
        <v>1</v>
      </c>
      <c r="AI203" s="3">
        <v>1</v>
      </c>
    </row>
    <row r="204" spans="1:35">
      <c r="A204" s="3" t="s">
        <v>165</v>
      </c>
      <c r="B204" s="3">
        <v>13.630678014265039</v>
      </c>
      <c r="C204" s="3">
        <v>1.0000497442600909</v>
      </c>
      <c r="D204" s="3">
        <v>20</v>
      </c>
      <c r="E204" s="3">
        <v>1</v>
      </c>
      <c r="F204" s="3">
        <v>1</v>
      </c>
      <c r="G204" s="3">
        <v>1</v>
      </c>
      <c r="I204" s="3">
        <v>13.630678014265039</v>
      </c>
      <c r="J204" s="3">
        <v>1.0000497442600909</v>
      </c>
      <c r="K204" s="3">
        <v>20</v>
      </c>
      <c r="L204" s="3">
        <v>1</v>
      </c>
      <c r="M204" s="3">
        <v>1</v>
      </c>
      <c r="N204" s="3">
        <v>1</v>
      </c>
      <c r="P204" s="3">
        <v>13.630678014265039</v>
      </c>
      <c r="Q204" s="3">
        <v>1.0000497442600909</v>
      </c>
      <c r="R204" s="3">
        <v>20</v>
      </c>
      <c r="S204" s="3">
        <v>1</v>
      </c>
      <c r="T204" s="3">
        <v>1</v>
      </c>
      <c r="U204" s="3">
        <v>1</v>
      </c>
      <c r="W204" s="3">
        <v>13.630678014265039</v>
      </c>
      <c r="X204" s="3">
        <v>1.0000497442600909</v>
      </c>
      <c r="Y204" s="3">
        <v>20</v>
      </c>
      <c r="Z204" s="3">
        <v>1</v>
      </c>
      <c r="AA204" s="3">
        <v>1</v>
      </c>
      <c r="AB204" s="3">
        <v>1</v>
      </c>
      <c r="AD204" s="3">
        <v>13.630678014265039</v>
      </c>
      <c r="AE204" s="3">
        <v>1.0000497442600909</v>
      </c>
      <c r="AF204" s="3">
        <v>20</v>
      </c>
      <c r="AG204" s="3">
        <v>1</v>
      </c>
      <c r="AH204" s="3">
        <v>1</v>
      </c>
      <c r="AI204" s="3">
        <v>1</v>
      </c>
    </row>
    <row r="205" spans="1:35">
      <c r="A205" s="3" t="s">
        <v>173</v>
      </c>
      <c r="B205" s="3">
        <v>3</v>
      </c>
      <c r="C205" s="3">
        <v>0.22010271460014671</v>
      </c>
      <c r="D205" s="3">
        <v>2</v>
      </c>
      <c r="E205" s="3">
        <v>0.1</v>
      </c>
      <c r="F205" s="3">
        <v>1</v>
      </c>
      <c r="G205" s="3">
        <v>1</v>
      </c>
      <c r="I205" s="3">
        <v>3</v>
      </c>
      <c r="J205" s="3">
        <v>0.22010271460014671</v>
      </c>
      <c r="K205" s="3">
        <v>2</v>
      </c>
      <c r="L205" s="3">
        <v>0.1</v>
      </c>
      <c r="M205" s="3">
        <v>1</v>
      </c>
      <c r="N205" s="3">
        <v>1</v>
      </c>
      <c r="P205" s="3">
        <v>3</v>
      </c>
      <c r="Q205" s="3">
        <v>0.22010271460014671</v>
      </c>
      <c r="R205" s="3">
        <v>2</v>
      </c>
      <c r="S205" s="3">
        <v>0.1</v>
      </c>
      <c r="T205" s="3">
        <v>1</v>
      </c>
      <c r="U205" s="3">
        <v>1</v>
      </c>
      <c r="W205" s="3">
        <v>3</v>
      </c>
      <c r="X205" s="3">
        <v>0.22010271460014671</v>
      </c>
      <c r="Y205" s="3">
        <v>2</v>
      </c>
      <c r="Z205" s="3">
        <v>0.1</v>
      </c>
      <c r="AA205" s="3">
        <v>1</v>
      </c>
      <c r="AB205" s="3">
        <v>1</v>
      </c>
      <c r="AD205" s="3">
        <v>3</v>
      </c>
      <c r="AE205" s="3">
        <v>0.22010271460014671</v>
      </c>
      <c r="AF205" s="3">
        <v>2</v>
      </c>
      <c r="AG205" s="3">
        <v>0.1</v>
      </c>
      <c r="AH205" s="3">
        <v>1</v>
      </c>
      <c r="AI205" s="3">
        <v>1</v>
      </c>
    </row>
    <row r="206" spans="1:35">
      <c r="A206" s="3" t="s">
        <v>175</v>
      </c>
      <c r="B206" s="3">
        <v>3</v>
      </c>
      <c r="C206" s="3">
        <v>0.22010271460014671</v>
      </c>
      <c r="D206" s="3">
        <v>2</v>
      </c>
      <c r="E206" s="3">
        <v>0.1</v>
      </c>
      <c r="F206" s="3">
        <v>1</v>
      </c>
      <c r="G206" s="3">
        <v>1</v>
      </c>
      <c r="I206" s="3">
        <v>3</v>
      </c>
      <c r="J206" s="3">
        <v>0.22010271460014671</v>
      </c>
      <c r="K206" s="3">
        <v>2</v>
      </c>
      <c r="L206" s="3">
        <v>0.1</v>
      </c>
      <c r="M206" s="3">
        <v>1</v>
      </c>
      <c r="N206" s="3">
        <v>1</v>
      </c>
      <c r="P206" s="3">
        <v>3</v>
      </c>
      <c r="Q206" s="3">
        <v>0.22010271460014671</v>
      </c>
      <c r="R206" s="3">
        <v>2</v>
      </c>
      <c r="S206" s="3">
        <v>0.1</v>
      </c>
      <c r="T206" s="3">
        <v>1</v>
      </c>
      <c r="U206" s="3">
        <v>1</v>
      </c>
      <c r="W206" s="3">
        <v>3</v>
      </c>
      <c r="X206" s="3">
        <v>0.22010271460014671</v>
      </c>
      <c r="Y206" s="3">
        <v>2</v>
      </c>
      <c r="Z206" s="3">
        <v>0.1</v>
      </c>
      <c r="AA206" s="3">
        <v>1</v>
      </c>
      <c r="AB206" s="3">
        <v>1</v>
      </c>
      <c r="AD206" s="3">
        <v>3</v>
      </c>
      <c r="AE206" s="3">
        <v>0.22010271460014671</v>
      </c>
      <c r="AF206" s="3">
        <v>2</v>
      </c>
      <c r="AG206" s="3">
        <v>0.1</v>
      </c>
      <c r="AH206" s="3">
        <v>1</v>
      </c>
      <c r="AI206" s="3">
        <v>1</v>
      </c>
    </row>
    <row r="207" spans="1:35">
      <c r="A207" s="3" t="s">
        <v>178</v>
      </c>
      <c r="B207" s="3">
        <v>3</v>
      </c>
      <c r="C207" s="3">
        <v>0.22010271460014671</v>
      </c>
      <c r="D207" s="3">
        <v>2</v>
      </c>
      <c r="E207" s="3">
        <v>0.1</v>
      </c>
      <c r="F207" s="3">
        <v>1</v>
      </c>
      <c r="G207" s="3">
        <v>1</v>
      </c>
      <c r="I207" s="3">
        <v>3</v>
      </c>
      <c r="J207" s="3">
        <v>0.22010271460014671</v>
      </c>
      <c r="K207" s="3">
        <v>2</v>
      </c>
      <c r="L207" s="3">
        <v>0.1</v>
      </c>
      <c r="M207" s="3">
        <v>1</v>
      </c>
      <c r="N207" s="3">
        <v>1</v>
      </c>
      <c r="P207" s="3">
        <v>3</v>
      </c>
      <c r="Q207" s="3">
        <v>0.22010271460014671</v>
      </c>
      <c r="R207" s="3">
        <v>2</v>
      </c>
      <c r="S207" s="3">
        <v>0.1</v>
      </c>
      <c r="T207" s="3">
        <v>1</v>
      </c>
      <c r="U207" s="3">
        <v>1</v>
      </c>
      <c r="W207" s="3">
        <v>3</v>
      </c>
      <c r="X207" s="3">
        <v>0.22010271460014671</v>
      </c>
      <c r="Y207" s="3">
        <v>2</v>
      </c>
      <c r="Z207" s="3">
        <v>0.1</v>
      </c>
      <c r="AA207" s="3">
        <v>1</v>
      </c>
      <c r="AB207" s="3">
        <v>1</v>
      </c>
      <c r="AD207" s="3">
        <v>3</v>
      </c>
      <c r="AE207" s="3">
        <v>0.22010271460014671</v>
      </c>
      <c r="AF207" s="3">
        <v>2</v>
      </c>
      <c r="AG207" s="3">
        <v>0.1</v>
      </c>
      <c r="AH207" s="3">
        <v>1</v>
      </c>
      <c r="AI207" s="3">
        <v>1</v>
      </c>
    </row>
    <row r="208" spans="1:35">
      <c r="A208" s="3" t="s">
        <v>45</v>
      </c>
      <c r="B208" s="3">
        <v>3</v>
      </c>
      <c r="C208" s="3">
        <v>0.22010271460014671</v>
      </c>
      <c r="D208" s="3">
        <v>2</v>
      </c>
      <c r="E208" s="3">
        <v>0.1</v>
      </c>
      <c r="F208" s="3">
        <v>1</v>
      </c>
      <c r="G208" s="3">
        <v>1</v>
      </c>
      <c r="I208" s="3">
        <v>3</v>
      </c>
      <c r="J208" s="3">
        <v>0.22010271460014671</v>
      </c>
      <c r="K208" s="3">
        <v>2</v>
      </c>
      <c r="L208" s="3">
        <v>0.1</v>
      </c>
      <c r="M208" s="3">
        <v>1</v>
      </c>
      <c r="N208" s="3">
        <v>1</v>
      </c>
      <c r="P208" s="3">
        <v>3</v>
      </c>
      <c r="Q208" s="3">
        <v>0.22010271460014671</v>
      </c>
      <c r="R208" s="3">
        <v>2</v>
      </c>
      <c r="S208" s="3">
        <v>0.1</v>
      </c>
      <c r="T208" s="3">
        <v>1</v>
      </c>
      <c r="U208" s="3">
        <v>1</v>
      </c>
      <c r="W208" s="3">
        <v>3</v>
      </c>
      <c r="X208" s="3">
        <v>0.22010271460014671</v>
      </c>
      <c r="Y208" s="3">
        <v>2</v>
      </c>
      <c r="Z208" s="3">
        <v>0.1</v>
      </c>
      <c r="AA208" s="3">
        <v>1</v>
      </c>
      <c r="AB208" s="3">
        <v>1</v>
      </c>
      <c r="AD208" s="3">
        <v>3</v>
      </c>
      <c r="AE208" s="3">
        <v>0.22010271460014671</v>
      </c>
      <c r="AF208" s="3">
        <v>2</v>
      </c>
      <c r="AG208" s="3">
        <v>0.1</v>
      </c>
      <c r="AH208" s="3">
        <v>1</v>
      </c>
      <c r="AI208" s="3">
        <v>1</v>
      </c>
    </row>
    <row r="209" spans="1:35">
      <c r="A209" s="3" t="s">
        <v>206</v>
      </c>
      <c r="B209" s="3">
        <v>0</v>
      </c>
      <c r="C209" s="3">
        <v>0</v>
      </c>
      <c r="D209" s="3">
        <v>0</v>
      </c>
      <c r="E209" s="3">
        <v>0</v>
      </c>
      <c r="F209" s="3">
        <v>0</v>
      </c>
      <c r="G209" s="3">
        <v>0</v>
      </c>
      <c r="I209" s="3">
        <v>4.8927892607143724</v>
      </c>
      <c r="J209" s="3">
        <v>0.35897206608322613</v>
      </c>
      <c r="K209" s="3">
        <v>4</v>
      </c>
      <c r="L209" s="3">
        <v>0.2</v>
      </c>
      <c r="M209" s="3">
        <v>1</v>
      </c>
      <c r="N209" s="3">
        <v>1</v>
      </c>
      <c r="P209" s="3">
        <v>4.8927892607143724</v>
      </c>
      <c r="Q209" s="3">
        <v>0.35897206608322613</v>
      </c>
      <c r="R209" s="3">
        <v>4</v>
      </c>
      <c r="S209" s="3">
        <v>0.2</v>
      </c>
      <c r="T209" s="3">
        <v>1</v>
      </c>
      <c r="U209" s="3">
        <v>1</v>
      </c>
      <c r="W209" s="3">
        <v>4.8927892607143724</v>
      </c>
      <c r="X209" s="3">
        <v>0.35897206608322613</v>
      </c>
      <c r="Y209" s="3">
        <v>4</v>
      </c>
      <c r="Z209" s="3">
        <v>0.2</v>
      </c>
      <c r="AA209" s="3">
        <v>1</v>
      </c>
      <c r="AB209" s="3">
        <v>1</v>
      </c>
      <c r="AD209" s="3">
        <v>4.8927892607143724</v>
      </c>
      <c r="AE209" s="3">
        <v>0.35897206608322613</v>
      </c>
      <c r="AF209" s="3">
        <v>4</v>
      </c>
      <c r="AG209" s="3">
        <v>0.2</v>
      </c>
      <c r="AH209" s="3">
        <v>1</v>
      </c>
      <c r="AI209" s="3">
        <v>1</v>
      </c>
    </row>
    <row r="210" spans="1:35">
      <c r="A210" s="3" t="s">
        <v>207</v>
      </c>
      <c r="B210" s="3">
        <v>4.2920296742201796</v>
      </c>
      <c r="C210" s="3">
        <v>0.31489579414674829</v>
      </c>
      <c r="D210" s="3">
        <v>4</v>
      </c>
      <c r="E210" s="3">
        <v>0.2</v>
      </c>
      <c r="F210" s="3">
        <v>0.33333333333333331</v>
      </c>
      <c r="G210" s="3">
        <v>1</v>
      </c>
      <c r="I210" s="3">
        <v>3.1848189349345515</v>
      </c>
      <c r="J210" s="3">
        <v>0.23366243102968096</v>
      </c>
      <c r="K210" s="3">
        <v>4</v>
      </c>
      <c r="L210" s="3">
        <v>0.2</v>
      </c>
      <c r="M210" s="3">
        <v>0.33333333333333331</v>
      </c>
      <c r="N210" s="3">
        <v>0.5</v>
      </c>
      <c r="P210" s="3">
        <v>2.7920296742201796</v>
      </c>
      <c r="Q210" s="3">
        <v>0.20484443684667494</v>
      </c>
      <c r="R210" s="3">
        <v>4</v>
      </c>
      <c r="S210" s="3">
        <v>0.2</v>
      </c>
      <c r="T210" s="3">
        <v>0.33333333333333331</v>
      </c>
      <c r="U210" s="3">
        <v>0.33333333333333331</v>
      </c>
      <c r="W210" s="3">
        <v>2.961410822038439</v>
      </c>
      <c r="X210" s="3">
        <v>0.21727152032563748</v>
      </c>
      <c r="Y210" s="3">
        <v>4</v>
      </c>
      <c r="Z210" s="3">
        <v>0.2</v>
      </c>
      <c r="AA210" s="3">
        <v>0.25</v>
      </c>
      <c r="AB210" s="3">
        <v>0.5</v>
      </c>
      <c r="AD210" s="3">
        <v>2.961410822038439</v>
      </c>
      <c r="AE210" s="3">
        <v>0.21727152032563748</v>
      </c>
      <c r="AF210" s="3">
        <v>4</v>
      </c>
      <c r="AG210" s="3">
        <v>0.2</v>
      </c>
      <c r="AH210" s="3">
        <v>0.25</v>
      </c>
      <c r="AI210" s="3">
        <v>0.5</v>
      </c>
    </row>
    <row r="211" spans="1:35">
      <c r="A211" s="3" t="s">
        <v>172</v>
      </c>
      <c r="B211" s="3">
        <v>3</v>
      </c>
      <c r="C211" s="3">
        <v>0.22010271460014671</v>
      </c>
      <c r="D211" s="3">
        <v>2</v>
      </c>
      <c r="E211" s="3">
        <v>0.1</v>
      </c>
      <c r="F211" s="3">
        <v>0.14285714285714285</v>
      </c>
      <c r="G211" s="3">
        <v>1</v>
      </c>
      <c r="I211" s="3">
        <v>3</v>
      </c>
      <c r="J211" s="3">
        <v>0.22010271460014671</v>
      </c>
      <c r="K211" s="3">
        <v>2</v>
      </c>
      <c r="L211" s="3">
        <v>0.1</v>
      </c>
      <c r="M211" s="3">
        <v>0.14285714285714285</v>
      </c>
      <c r="N211" s="3">
        <v>1</v>
      </c>
      <c r="P211" s="3">
        <v>3</v>
      </c>
      <c r="Q211" s="3">
        <v>0.22010271460014671</v>
      </c>
      <c r="R211" s="3">
        <v>2</v>
      </c>
      <c r="S211" s="3">
        <v>0.1</v>
      </c>
      <c r="T211" s="3">
        <v>0.14285714285714285</v>
      </c>
      <c r="U211" s="3">
        <v>1</v>
      </c>
      <c r="W211" s="3">
        <v>3</v>
      </c>
      <c r="X211" s="3">
        <v>0.22010271460014671</v>
      </c>
      <c r="Y211" s="3">
        <v>2</v>
      </c>
      <c r="Z211" s="3">
        <v>0.1</v>
      </c>
      <c r="AA211" s="3">
        <v>0.1111111111111111</v>
      </c>
      <c r="AB211" s="3">
        <v>1</v>
      </c>
      <c r="AD211" s="3">
        <v>3</v>
      </c>
      <c r="AE211" s="3">
        <v>0.22010271460014671</v>
      </c>
      <c r="AF211" s="3">
        <v>2</v>
      </c>
      <c r="AG211" s="3">
        <v>0.1</v>
      </c>
      <c r="AH211" s="3">
        <v>0.1111111111111111</v>
      </c>
      <c r="AI211" s="3">
        <v>1</v>
      </c>
    </row>
    <row r="212" spans="1:35">
      <c r="A212" s="3" t="s">
        <v>190</v>
      </c>
      <c r="B212" s="3">
        <v>3</v>
      </c>
      <c r="C212" s="3">
        <v>0.22010271460014671</v>
      </c>
      <c r="D212" s="3">
        <v>2</v>
      </c>
      <c r="E212" s="3">
        <v>0.1</v>
      </c>
      <c r="F212" s="3">
        <v>1</v>
      </c>
      <c r="G212" s="3">
        <v>1</v>
      </c>
      <c r="I212" s="3">
        <v>3</v>
      </c>
      <c r="J212" s="3">
        <v>0.22010271460014671</v>
      </c>
      <c r="K212" s="3">
        <v>2</v>
      </c>
      <c r="L212" s="3">
        <v>0.1</v>
      </c>
      <c r="M212" s="3">
        <v>1</v>
      </c>
      <c r="N212" s="3">
        <v>1</v>
      </c>
      <c r="P212" s="3">
        <v>3</v>
      </c>
      <c r="Q212" s="3">
        <v>0.22010271460014671</v>
      </c>
      <c r="R212" s="3">
        <v>2</v>
      </c>
      <c r="S212" s="3">
        <v>0.1</v>
      </c>
      <c r="T212" s="3">
        <v>1</v>
      </c>
      <c r="U212" s="3">
        <v>1</v>
      </c>
      <c r="W212" s="3">
        <v>3</v>
      </c>
      <c r="X212" s="3">
        <v>0.22010271460014671</v>
      </c>
      <c r="Y212" s="3">
        <v>2</v>
      </c>
      <c r="Z212" s="3">
        <v>0.1</v>
      </c>
      <c r="AA212" s="3">
        <v>1</v>
      </c>
      <c r="AB212" s="3">
        <v>1</v>
      </c>
      <c r="AD212" s="3">
        <v>3</v>
      </c>
      <c r="AE212" s="3">
        <v>0.22010271460014671</v>
      </c>
      <c r="AF212" s="3">
        <v>2</v>
      </c>
      <c r="AG212" s="3">
        <v>0.1</v>
      </c>
      <c r="AH212" s="3">
        <v>1</v>
      </c>
      <c r="AI212" s="3">
        <v>1</v>
      </c>
    </row>
    <row r="213" spans="1:35">
      <c r="A213" s="3" t="s">
        <v>192</v>
      </c>
      <c r="B213" s="3">
        <v>3</v>
      </c>
      <c r="C213" s="3">
        <v>0.22010271460014671</v>
      </c>
      <c r="D213" s="3">
        <v>2</v>
      </c>
      <c r="E213" s="3">
        <v>0.1</v>
      </c>
      <c r="F213" s="3">
        <v>1</v>
      </c>
      <c r="G213" s="3">
        <v>1</v>
      </c>
      <c r="I213" s="3">
        <v>3</v>
      </c>
      <c r="J213" s="3">
        <v>0.22010271460014671</v>
      </c>
      <c r="K213" s="3">
        <v>2</v>
      </c>
      <c r="L213" s="3">
        <v>0.1</v>
      </c>
      <c r="M213" s="3">
        <v>1</v>
      </c>
      <c r="N213" s="3">
        <v>1</v>
      </c>
      <c r="P213" s="3">
        <v>3</v>
      </c>
      <c r="Q213" s="3">
        <v>0.22010271460014671</v>
      </c>
      <c r="R213" s="3">
        <v>2</v>
      </c>
      <c r="S213" s="3">
        <v>0.1</v>
      </c>
      <c r="T213" s="3">
        <v>1</v>
      </c>
      <c r="U213" s="3">
        <v>1</v>
      </c>
      <c r="W213" s="3">
        <v>3</v>
      </c>
      <c r="X213" s="3">
        <v>0.22010271460014671</v>
      </c>
      <c r="Y213" s="3">
        <v>2</v>
      </c>
      <c r="Z213" s="3">
        <v>0.1</v>
      </c>
      <c r="AA213" s="3">
        <v>1</v>
      </c>
      <c r="AB213" s="3">
        <v>1</v>
      </c>
      <c r="AD213" s="3">
        <v>3</v>
      </c>
      <c r="AE213" s="3">
        <v>0.22010271460014671</v>
      </c>
      <c r="AF213" s="3">
        <v>2</v>
      </c>
      <c r="AG213" s="3">
        <v>0.1</v>
      </c>
      <c r="AH213" s="3">
        <v>1</v>
      </c>
      <c r="AI213" s="3">
        <v>1</v>
      </c>
    </row>
    <row r="214" spans="1:35">
      <c r="A214" s="3" t="s">
        <v>208</v>
      </c>
      <c r="B214" s="3">
        <v>3</v>
      </c>
      <c r="C214" s="3">
        <v>0.22010271460014671</v>
      </c>
      <c r="D214" s="3">
        <v>2</v>
      </c>
      <c r="E214" s="3">
        <v>0.1</v>
      </c>
      <c r="F214" s="3">
        <v>1</v>
      </c>
      <c r="G214" s="3">
        <v>1</v>
      </c>
      <c r="I214" s="3">
        <v>3</v>
      </c>
      <c r="J214" s="3">
        <v>0.22010271460014671</v>
      </c>
      <c r="K214" s="3">
        <v>2</v>
      </c>
      <c r="L214" s="3">
        <v>0.1</v>
      </c>
      <c r="M214" s="3">
        <v>1</v>
      </c>
      <c r="N214" s="3">
        <v>1</v>
      </c>
      <c r="P214" s="3">
        <v>3</v>
      </c>
      <c r="Q214" s="3">
        <v>0.22010271460014671</v>
      </c>
      <c r="R214" s="3">
        <v>2</v>
      </c>
      <c r="S214" s="3">
        <v>0.1</v>
      </c>
      <c r="T214" s="3">
        <v>1</v>
      </c>
      <c r="U214" s="3">
        <v>1</v>
      </c>
      <c r="W214" s="3">
        <v>3</v>
      </c>
      <c r="X214" s="3">
        <v>0.22010271460014671</v>
      </c>
      <c r="Y214" s="3">
        <v>2</v>
      </c>
      <c r="Z214" s="3">
        <v>0.1</v>
      </c>
      <c r="AA214" s="3">
        <v>1</v>
      </c>
      <c r="AB214" s="3">
        <v>1</v>
      </c>
      <c r="AD214" s="3">
        <v>3</v>
      </c>
      <c r="AE214" s="3">
        <v>0.22010271460014671</v>
      </c>
      <c r="AF214" s="3">
        <v>2</v>
      </c>
      <c r="AG214" s="3">
        <v>0.1</v>
      </c>
      <c r="AH214" s="3">
        <v>1</v>
      </c>
      <c r="AI214" s="3">
        <v>1</v>
      </c>
    </row>
    <row r="215" spans="1:35">
      <c r="A215" s="3" t="s">
        <v>209</v>
      </c>
      <c r="B215" s="3">
        <v>3</v>
      </c>
      <c r="C215" s="3">
        <v>0.22010271460014671</v>
      </c>
      <c r="D215" s="3">
        <v>2</v>
      </c>
      <c r="E215" s="3">
        <v>0.1</v>
      </c>
      <c r="F215" s="3">
        <v>1</v>
      </c>
      <c r="G215" s="3">
        <v>1</v>
      </c>
      <c r="I215" s="3">
        <v>3</v>
      </c>
      <c r="J215" s="3">
        <v>0.22010271460014671</v>
      </c>
      <c r="K215" s="3">
        <v>2</v>
      </c>
      <c r="L215" s="3">
        <v>0.1</v>
      </c>
      <c r="M215" s="3">
        <v>1</v>
      </c>
      <c r="N215" s="3">
        <v>1</v>
      </c>
      <c r="P215" s="3">
        <v>3</v>
      </c>
      <c r="Q215" s="3">
        <v>0.22010271460014671</v>
      </c>
      <c r="R215" s="3">
        <v>2</v>
      </c>
      <c r="S215" s="3">
        <v>0.1</v>
      </c>
      <c r="T215" s="3">
        <v>1</v>
      </c>
      <c r="U215" s="3">
        <v>1</v>
      </c>
      <c r="W215" s="3">
        <v>3</v>
      </c>
      <c r="X215" s="3">
        <v>0.22010271460014671</v>
      </c>
      <c r="Y215" s="3">
        <v>2</v>
      </c>
      <c r="Z215" s="3">
        <v>0.1</v>
      </c>
      <c r="AA215" s="3">
        <v>1</v>
      </c>
      <c r="AB215" s="3">
        <v>1</v>
      </c>
      <c r="AD215" s="3">
        <v>3</v>
      </c>
      <c r="AE215" s="3">
        <v>0.22010271460014671</v>
      </c>
      <c r="AF215" s="3">
        <v>2</v>
      </c>
      <c r="AG215" s="3">
        <v>0.1</v>
      </c>
      <c r="AH215" s="3">
        <v>1</v>
      </c>
      <c r="AI215" s="3">
        <v>1</v>
      </c>
    </row>
    <row r="216" spans="1:35">
      <c r="A216" s="3" t="s">
        <v>164</v>
      </c>
      <c r="B216" s="3">
        <v>3</v>
      </c>
      <c r="C216" s="3">
        <v>0.22010271460014671</v>
      </c>
      <c r="D216" s="3">
        <v>2</v>
      </c>
      <c r="E216" s="3">
        <v>0.1</v>
      </c>
      <c r="F216" s="3">
        <v>1</v>
      </c>
      <c r="G216" s="3">
        <v>1</v>
      </c>
      <c r="I216" s="3">
        <v>3</v>
      </c>
      <c r="J216" s="3">
        <v>0.22010271460014671</v>
      </c>
      <c r="K216" s="3">
        <v>2</v>
      </c>
      <c r="L216" s="3">
        <v>0.1</v>
      </c>
      <c r="M216" s="3">
        <v>1</v>
      </c>
      <c r="N216" s="3">
        <v>1</v>
      </c>
      <c r="P216" s="3">
        <v>3</v>
      </c>
      <c r="Q216" s="3">
        <v>0.22010271460014671</v>
      </c>
      <c r="R216" s="3">
        <v>2</v>
      </c>
      <c r="S216" s="3">
        <v>0.1</v>
      </c>
      <c r="T216" s="3">
        <v>1</v>
      </c>
      <c r="U216" s="3">
        <v>1</v>
      </c>
      <c r="W216" s="3">
        <v>3</v>
      </c>
      <c r="X216" s="3">
        <v>0.22010271460014671</v>
      </c>
      <c r="Y216" s="3">
        <v>2</v>
      </c>
      <c r="Z216" s="3">
        <v>0.1</v>
      </c>
      <c r="AA216" s="3">
        <v>1</v>
      </c>
      <c r="AB216" s="3">
        <v>1</v>
      </c>
      <c r="AD216" s="3">
        <v>3</v>
      </c>
      <c r="AE216" s="3">
        <v>0.22010271460014671</v>
      </c>
      <c r="AF216" s="3">
        <v>2</v>
      </c>
      <c r="AG216" s="3">
        <v>0.1</v>
      </c>
      <c r="AH216" s="3">
        <v>1</v>
      </c>
      <c r="AI216" s="3">
        <v>1</v>
      </c>
    </row>
    <row r="217" spans="1:35">
      <c r="A217" s="3" t="s">
        <v>210</v>
      </c>
      <c r="B217" s="3">
        <v>6.3927892607143724</v>
      </c>
      <c r="C217" s="3">
        <v>0.4690234233832995</v>
      </c>
      <c r="D217" s="3">
        <v>6</v>
      </c>
      <c r="E217" s="3">
        <v>0.3</v>
      </c>
      <c r="F217" s="3">
        <v>0.375</v>
      </c>
      <c r="G217" s="3">
        <v>1</v>
      </c>
      <c r="I217" s="3">
        <v>6.3927892607143724</v>
      </c>
      <c r="J217" s="3">
        <v>0.4690234233832995</v>
      </c>
      <c r="K217" s="3">
        <v>6</v>
      </c>
      <c r="L217" s="3">
        <v>0.3</v>
      </c>
      <c r="M217" s="3">
        <v>0.375</v>
      </c>
      <c r="N217" s="3">
        <v>1</v>
      </c>
      <c r="P217" s="3">
        <v>6.3927892607143724</v>
      </c>
      <c r="Q217" s="3">
        <v>0.4690234233832995</v>
      </c>
      <c r="R217" s="3">
        <v>6</v>
      </c>
      <c r="S217" s="3">
        <v>0.3</v>
      </c>
      <c r="T217" s="3">
        <v>0.375</v>
      </c>
      <c r="U217" s="3">
        <v>1</v>
      </c>
      <c r="W217" s="3">
        <v>6.3927892607143724</v>
      </c>
      <c r="X217" s="3">
        <v>0.4690234233832995</v>
      </c>
      <c r="Y217" s="3">
        <v>6</v>
      </c>
      <c r="Z217" s="3">
        <v>0.3</v>
      </c>
      <c r="AA217" s="3">
        <v>0.375</v>
      </c>
      <c r="AB217" s="3">
        <v>1</v>
      </c>
      <c r="AD217" s="3">
        <v>6.3927892607143724</v>
      </c>
      <c r="AE217" s="3">
        <v>0.4690234233832995</v>
      </c>
      <c r="AF217" s="3">
        <v>6</v>
      </c>
      <c r="AG217" s="3">
        <v>0.3</v>
      </c>
      <c r="AH217" s="3">
        <v>0.375</v>
      </c>
      <c r="AI217" s="3">
        <v>1</v>
      </c>
    </row>
    <row r="218" spans="1:35">
      <c r="A218" s="3" t="s">
        <v>211</v>
      </c>
      <c r="B218" s="3">
        <v>3</v>
      </c>
      <c r="C218" s="3">
        <v>0.22010271460014671</v>
      </c>
      <c r="D218" s="3">
        <v>2</v>
      </c>
      <c r="E218" s="3">
        <v>0.1</v>
      </c>
      <c r="F218" s="3">
        <v>1</v>
      </c>
      <c r="G218" s="3">
        <v>1</v>
      </c>
      <c r="I218" s="3">
        <v>3</v>
      </c>
      <c r="J218" s="3">
        <v>0.22010271460014671</v>
      </c>
      <c r="K218" s="3">
        <v>2</v>
      </c>
      <c r="L218" s="3">
        <v>0.1</v>
      </c>
      <c r="M218" s="3">
        <v>1</v>
      </c>
      <c r="N218" s="3">
        <v>1</v>
      </c>
      <c r="P218" s="3">
        <v>3</v>
      </c>
      <c r="Q218" s="3">
        <v>0.22010271460014671</v>
      </c>
      <c r="R218" s="3">
        <v>2</v>
      </c>
      <c r="S218" s="3">
        <v>0.1</v>
      </c>
      <c r="T218" s="3">
        <v>1</v>
      </c>
      <c r="U218" s="3">
        <v>1</v>
      </c>
      <c r="W218" s="3">
        <v>3</v>
      </c>
      <c r="X218" s="3">
        <v>0.22010271460014671</v>
      </c>
      <c r="Y218" s="3">
        <v>2</v>
      </c>
      <c r="Z218" s="3">
        <v>0.1</v>
      </c>
      <c r="AA218" s="3">
        <v>1</v>
      </c>
      <c r="AB218" s="3">
        <v>1</v>
      </c>
      <c r="AD218" s="3">
        <v>3</v>
      </c>
      <c r="AE218" s="3">
        <v>0.22010271460014671</v>
      </c>
      <c r="AF218" s="3">
        <v>2</v>
      </c>
      <c r="AG218" s="3">
        <v>0.1</v>
      </c>
      <c r="AH218" s="3">
        <v>1</v>
      </c>
      <c r="AI218" s="3">
        <v>1</v>
      </c>
    </row>
    <row r="219" spans="1:35">
      <c r="A219" s="3" t="s">
        <v>212</v>
      </c>
      <c r="B219" s="3">
        <v>7.6848189349345519</v>
      </c>
      <c r="C219" s="3">
        <v>0.56381650292990104</v>
      </c>
      <c r="D219" s="3">
        <v>8</v>
      </c>
      <c r="E219" s="3">
        <v>0.4</v>
      </c>
      <c r="F219" s="3">
        <v>0.8</v>
      </c>
      <c r="G219" s="3">
        <v>1</v>
      </c>
      <c r="I219" s="3">
        <v>7.6848189349345519</v>
      </c>
      <c r="J219" s="3">
        <v>0.56381650292990104</v>
      </c>
      <c r="K219" s="3">
        <v>8</v>
      </c>
      <c r="L219" s="3">
        <v>0.4</v>
      </c>
      <c r="M219" s="3">
        <v>0.8</v>
      </c>
      <c r="N219" s="3">
        <v>1</v>
      </c>
      <c r="P219" s="3">
        <v>7.6848189349345519</v>
      </c>
      <c r="Q219" s="3">
        <v>0.56381650292990104</v>
      </c>
      <c r="R219" s="3">
        <v>8</v>
      </c>
      <c r="S219" s="3">
        <v>0.4</v>
      </c>
      <c r="T219" s="3">
        <v>0.8</v>
      </c>
      <c r="U219" s="3">
        <v>1</v>
      </c>
      <c r="W219" s="3">
        <v>7.6848189349345519</v>
      </c>
      <c r="X219" s="3">
        <v>0.56381650292990104</v>
      </c>
      <c r="Y219" s="3">
        <v>8</v>
      </c>
      <c r="Z219" s="3">
        <v>0.4</v>
      </c>
      <c r="AA219" s="3">
        <v>0.8</v>
      </c>
      <c r="AB219" s="3">
        <v>1</v>
      </c>
      <c r="AD219" s="3">
        <v>7.6848189349345519</v>
      </c>
      <c r="AE219" s="3">
        <v>0.56381650292990104</v>
      </c>
      <c r="AF219" s="3">
        <v>8</v>
      </c>
      <c r="AG219" s="3">
        <v>0.4</v>
      </c>
      <c r="AH219" s="3">
        <v>0.8</v>
      </c>
      <c r="AI219" s="3">
        <v>1</v>
      </c>
    </row>
    <row r="220" spans="1:35">
      <c r="A220" s="3" t="s">
        <v>213</v>
      </c>
      <c r="B220" s="3">
        <v>3</v>
      </c>
      <c r="C220" s="3">
        <v>0.22010271460014671</v>
      </c>
      <c r="D220" s="3">
        <v>2</v>
      </c>
      <c r="E220" s="3">
        <v>0.1</v>
      </c>
      <c r="F220" s="3">
        <v>1</v>
      </c>
      <c r="G220" s="3">
        <v>1</v>
      </c>
      <c r="I220" s="3">
        <v>3</v>
      </c>
      <c r="J220" s="3">
        <v>0.22010271460014671</v>
      </c>
      <c r="K220" s="3">
        <v>2</v>
      </c>
      <c r="L220" s="3">
        <v>0.1</v>
      </c>
      <c r="M220" s="3">
        <v>1</v>
      </c>
      <c r="N220" s="3">
        <v>1</v>
      </c>
      <c r="P220" s="3">
        <v>3</v>
      </c>
      <c r="Q220" s="3">
        <v>0.22010271460014671</v>
      </c>
      <c r="R220" s="3">
        <v>2</v>
      </c>
      <c r="S220" s="3">
        <v>0.1</v>
      </c>
      <c r="T220" s="3">
        <v>1</v>
      </c>
      <c r="U220" s="3">
        <v>1</v>
      </c>
      <c r="W220" s="3">
        <v>3</v>
      </c>
      <c r="X220" s="3">
        <v>0.22010271460014671</v>
      </c>
      <c r="Y220" s="3">
        <v>2</v>
      </c>
      <c r="Z220" s="3">
        <v>0.1</v>
      </c>
      <c r="AA220" s="3">
        <v>1</v>
      </c>
      <c r="AB220" s="3">
        <v>1</v>
      </c>
      <c r="AD220" s="3">
        <v>3</v>
      </c>
      <c r="AE220" s="3">
        <v>0.22010271460014671</v>
      </c>
      <c r="AF220" s="3">
        <v>2</v>
      </c>
      <c r="AG220" s="3">
        <v>0.1</v>
      </c>
      <c r="AH220" s="3">
        <v>1</v>
      </c>
      <c r="AI220" s="3">
        <v>1</v>
      </c>
    </row>
    <row r="221" spans="1:35">
      <c r="A221" s="3" t="s">
        <v>214</v>
      </c>
      <c r="B221" s="3">
        <v>4.5</v>
      </c>
      <c r="C221" s="3">
        <v>0.33015407190022006</v>
      </c>
      <c r="D221" s="3">
        <v>4</v>
      </c>
      <c r="E221" s="3">
        <v>0.2</v>
      </c>
      <c r="F221" s="3">
        <v>0.66666666666666663</v>
      </c>
      <c r="G221" s="3">
        <v>1</v>
      </c>
      <c r="I221" s="3">
        <v>4.8927892607143724</v>
      </c>
      <c r="J221" s="3">
        <v>0.35897206608322613</v>
      </c>
      <c r="K221" s="3">
        <v>4</v>
      </c>
      <c r="L221" s="3">
        <v>0.2</v>
      </c>
      <c r="M221" s="3">
        <v>0.66666666666666663</v>
      </c>
      <c r="N221" s="3">
        <v>1</v>
      </c>
      <c r="P221" s="3">
        <v>4.8927892607143724</v>
      </c>
      <c r="Q221" s="3">
        <v>0.35897206608322613</v>
      </c>
      <c r="R221" s="3">
        <v>4</v>
      </c>
      <c r="S221" s="3">
        <v>0.2</v>
      </c>
      <c r="T221" s="3">
        <v>0.66666666666666663</v>
      </c>
      <c r="U221" s="3">
        <v>1</v>
      </c>
      <c r="W221" s="3">
        <v>4.8927892607143724</v>
      </c>
      <c r="X221" s="3">
        <v>0.35897206608322613</v>
      </c>
      <c r="Y221" s="3">
        <v>4</v>
      </c>
      <c r="Z221" s="3">
        <v>0.2</v>
      </c>
      <c r="AA221" s="3">
        <v>0.5</v>
      </c>
      <c r="AB221" s="3">
        <v>1</v>
      </c>
      <c r="AD221" s="3">
        <v>4.8927892607143724</v>
      </c>
      <c r="AE221" s="3">
        <v>0.35897206608322613</v>
      </c>
      <c r="AF221" s="3">
        <v>4</v>
      </c>
      <c r="AG221" s="3">
        <v>0.2</v>
      </c>
      <c r="AH221" s="3">
        <v>0.4</v>
      </c>
      <c r="AI221" s="3">
        <v>1</v>
      </c>
    </row>
    <row r="222" spans="1:35">
      <c r="A222" s="3" t="s">
        <v>215</v>
      </c>
      <c r="B222" s="3">
        <v>3</v>
      </c>
      <c r="C222" s="3">
        <v>0.22010271460014671</v>
      </c>
      <c r="D222" s="3">
        <v>2</v>
      </c>
      <c r="E222" s="3">
        <v>0.1</v>
      </c>
      <c r="F222" s="3">
        <v>0.5</v>
      </c>
      <c r="G222" s="3">
        <v>1</v>
      </c>
      <c r="I222" s="3">
        <v>3</v>
      </c>
      <c r="J222" s="3">
        <v>0.22010271460014671</v>
      </c>
      <c r="K222" s="3">
        <v>2</v>
      </c>
      <c r="L222" s="3">
        <v>0.1</v>
      </c>
      <c r="M222" s="3">
        <v>0.5</v>
      </c>
      <c r="N222" s="3">
        <v>1</v>
      </c>
      <c r="P222" s="3">
        <v>3</v>
      </c>
      <c r="Q222" s="3">
        <v>0.22010271460014671</v>
      </c>
      <c r="R222" s="3">
        <v>2</v>
      </c>
      <c r="S222" s="3">
        <v>0.1</v>
      </c>
      <c r="T222" s="3">
        <v>0.5</v>
      </c>
      <c r="U222" s="3">
        <v>1</v>
      </c>
      <c r="W222" s="3">
        <v>3</v>
      </c>
      <c r="X222" s="3">
        <v>0.22010271460014671</v>
      </c>
      <c r="Y222" s="3">
        <v>2</v>
      </c>
      <c r="Z222" s="3">
        <v>0.1</v>
      </c>
      <c r="AA222" s="3">
        <v>0.5</v>
      </c>
      <c r="AB222" s="3">
        <v>1</v>
      </c>
      <c r="AD222" s="3">
        <v>3</v>
      </c>
      <c r="AE222" s="3">
        <v>0.22010271460014671</v>
      </c>
      <c r="AF222" s="3">
        <v>2</v>
      </c>
      <c r="AG222" s="3">
        <v>0.1</v>
      </c>
      <c r="AH222" s="3">
        <v>0.5</v>
      </c>
      <c r="AI222" s="3">
        <v>1</v>
      </c>
    </row>
    <row r="224" spans="1:35" s="1" customFormat="1">
      <c r="B224" s="1" t="s">
        <v>1</v>
      </c>
      <c r="C224" s="1" t="s">
        <v>2</v>
      </c>
      <c r="D224" s="1" t="s">
        <v>3</v>
      </c>
      <c r="E224" s="1" t="s">
        <v>4</v>
      </c>
      <c r="F224" s="1" t="s">
        <v>5</v>
      </c>
      <c r="G224" s="1" t="s">
        <v>221</v>
      </c>
      <c r="I224" s="1" t="s">
        <v>1</v>
      </c>
      <c r="J224" s="1" t="s">
        <v>2</v>
      </c>
      <c r="K224" s="1" t="s">
        <v>3</v>
      </c>
      <c r="L224" s="1" t="s">
        <v>4</v>
      </c>
      <c r="M224" s="1" t="s">
        <v>5</v>
      </c>
      <c r="N224" s="1" t="s">
        <v>221</v>
      </c>
      <c r="P224" s="1" t="s">
        <v>1</v>
      </c>
      <c r="Q224" s="1" t="s">
        <v>2</v>
      </c>
      <c r="R224" s="1" t="s">
        <v>3</v>
      </c>
      <c r="S224" s="1" t="s">
        <v>4</v>
      </c>
      <c r="T224" s="1" t="s">
        <v>5</v>
      </c>
      <c r="U224" s="1" t="s">
        <v>221</v>
      </c>
      <c r="W224" s="1" t="s">
        <v>1</v>
      </c>
      <c r="X224" s="1" t="s">
        <v>2</v>
      </c>
      <c r="Y224" s="1" t="s">
        <v>3</v>
      </c>
      <c r="Z224" s="1" t="s">
        <v>4</v>
      </c>
      <c r="AA224" s="1" t="s">
        <v>5</v>
      </c>
      <c r="AB224" s="1" t="s">
        <v>221</v>
      </c>
      <c r="AD224" s="1" t="s">
        <v>1</v>
      </c>
      <c r="AE224" s="1" t="s">
        <v>2</v>
      </c>
      <c r="AF224" s="1" t="s">
        <v>3</v>
      </c>
      <c r="AG224" s="1" t="s">
        <v>4</v>
      </c>
      <c r="AH224" s="1" t="s">
        <v>5</v>
      </c>
      <c r="AI224" s="1" t="s">
        <v>221</v>
      </c>
    </row>
    <row r="225" spans="1:35" s="7" customFormat="1">
      <c r="A225" s="7" t="s">
        <v>219</v>
      </c>
      <c r="B225" s="7">
        <f>AVERAGE(B2:B222)</f>
        <v>3.0551053453134385</v>
      </c>
      <c r="C225" s="7">
        <f t="shared" ref="C225:AI225" si="0">AVERAGE(C2:C222)</f>
        <v>0.224145659964302</v>
      </c>
      <c r="D225" s="7">
        <f t="shared" si="0"/>
        <v>4.4657534246575343</v>
      </c>
      <c r="E225" s="7">
        <f t="shared" si="0"/>
        <v>0.22328767123287682</v>
      </c>
      <c r="F225" s="7">
        <f t="shared" si="0"/>
        <v>0.3716079582517941</v>
      </c>
      <c r="G225" s="7">
        <f t="shared" si="0"/>
        <v>0.57557077625570785</v>
      </c>
      <c r="I225" s="7">
        <f t="shared" si="0"/>
        <v>4.5860629772289121</v>
      </c>
      <c r="J225" s="7">
        <f t="shared" si="0"/>
        <v>0.33646830353843782</v>
      </c>
      <c r="K225" s="7">
        <f t="shared" si="0"/>
        <v>6.3515981735159821</v>
      </c>
      <c r="L225" s="7">
        <f t="shared" si="0"/>
        <v>0.31757990867579883</v>
      </c>
      <c r="M225" s="7">
        <f t="shared" si="0"/>
        <v>0.4633380445024281</v>
      </c>
      <c r="N225" s="7">
        <f t="shared" si="0"/>
        <v>0.7266470971950425</v>
      </c>
      <c r="P225" s="7">
        <f t="shared" si="0"/>
        <v>6.2779305413853788</v>
      </c>
      <c r="Q225" s="7">
        <f t="shared" si="0"/>
        <v>0.4605965180766971</v>
      </c>
      <c r="R225" s="7">
        <f t="shared" si="0"/>
        <v>8.7671232876712324</v>
      </c>
      <c r="S225" s="7">
        <f t="shared" si="0"/>
        <v>0.43835616438356134</v>
      </c>
      <c r="T225" s="7">
        <f t="shared" si="0"/>
        <v>0.63905377980720457</v>
      </c>
      <c r="U225" s="7">
        <f t="shared" si="0"/>
        <v>0.81141552511415538</v>
      </c>
      <c r="W225" s="7">
        <f t="shared" si="0"/>
        <v>6.6346356046457649</v>
      </c>
      <c r="X225" s="7">
        <f t="shared" si="0"/>
        <v>0.48676710232177284</v>
      </c>
      <c r="Y225" s="7">
        <f t="shared" si="0"/>
        <v>9.2648401826484026</v>
      </c>
      <c r="Z225" s="7">
        <f t="shared" si="0"/>
        <v>0.46324200913241981</v>
      </c>
      <c r="AA225" s="7">
        <f t="shared" si="0"/>
        <v>0.67015474378488105</v>
      </c>
      <c r="AB225" s="7">
        <f t="shared" si="0"/>
        <v>0.82293070957454539</v>
      </c>
      <c r="AD225" s="7">
        <f t="shared" si="0"/>
        <v>6.7041200025477776</v>
      </c>
      <c r="AE225" s="7">
        <f t="shared" si="0"/>
        <v>0.49186500385530263</v>
      </c>
      <c r="AF225" s="7">
        <f t="shared" si="0"/>
        <v>9.2557077625570781</v>
      </c>
      <c r="AG225" s="7">
        <f t="shared" si="0"/>
        <v>0.4627853881278538</v>
      </c>
      <c r="AH225" s="7">
        <f t="shared" si="0"/>
        <v>0.65092592592592602</v>
      </c>
      <c r="AI225" s="7">
        <f t="shared" si="0"/>
        <v>0.83160107269696315</v>
      </c>
    </row>
    <row r="227" spans="1:35" s="8" customFormat="1">
      <c r="A227" s="8" t="s">
        <v>220</v>
      </c>
      <c r="B227" s="8">
        <f t="shared" ref="B227:G227" si="1">STDEV(B2:B73,B75:B191,B193:B222)</f>
        <v>3.1326460173731712</v>
      </c>
      <c r="C227" s="8">
        <f t="shared" si="1"/>
        <v>0.22983463076839114</v>
      </c>
      <c r="D227" s="8">
        <f t="shared" si="1"/>
        <v>4.6945670095134027</v>
      </c>
      <c r="E227" s="8">
        <f t="shared" si="1"/>
        <v>0.23472835047567048</v>
      </c>
      <c r="F227" s="8">
        <f t="shared" si="1"/>
        <v>0.33037262515326099</v>
      </c>
      <c r="G227" s="8">
        <f t="shared" si="1"/>
        <v>0.4107416842000956</v>
      </c>
      <c r="I227" s="8">
        <f t="shared" ref="I227:N227" si="2">STDEV(I2:I73,I75:I191,I193:I222)</f>
        <v>4.1039243981600659</v>
      </c>
      <c r="J227" s="8">
        <f t="shared" si="2"/>
        <v>0.30109496684960196</v>
      </c>
      <c r="K227" s="8">
        <f t="shared" si="2"/>
        <v>6.2859705959547449</v>
      </c>
      <c r="L227" s="8">
        <f t="shared" si="2"/>
        <v>0.3142985297977372</v>
      </c>
      <c r="M227" s="8">
        <f t="shared" si="2"/>
        <v>0.36959547501865647</v>
      </c>
      <c r="N227" s="8">
        <f t="shared" si="2"/>
        <v>0.39591942783450829</v>
      </c>
      <c r="P227" s="8">
        <f t="shared" ref="P227:U227" si="3">STDEV(P2:P73,P75:P191,P193:P222)</f>
        <v>4.8615429924930575</v>
      </c>
      <c r="Q227" s="8">
        <f t="shared" si="3"/>
        <v>0.3566796032643475</v>
      </c>
      <c r="R227" s="8">
        <f t="shared" si="3"/>
        <v>7.4609451917605716</v>
      </c>
      <c r="S227" s="8">
        <f t="shared" si="3"/>
        <v>0.3730472595880297</v>
      </c>
      <c r="T227" s="8">
        <f t="shared" si="3"/>
        <v>0.38273461946585374</v>
      </c>
      <c r="U227" s="8">
        <f t="shared" si="3"/>
        <v>0.35872207111390064</v>
      </c>
      <c r="W227" s="8">
        <f t="shared" ref="W227:AB227" si="4">STDEV(W2:W73,W75:W191,W193:W222)</f>
        <v>4.7520426412169003</v>
      </c>
      <c r="X227" s="8">
        <f t="shared" si="4"/>
        <v>0.34864582840916397</v>
      </c>
      <c r="Y227" s="8">
        <f t="shared" si="4"/>
        <v>7.3092373594714752</v>
      </c>
      <c r="Z227" s="8">
        <f t="shared" si="4"/>
        <v>0.36546186797357516</v>
      </c>
      <c r="AA227" s="8">
        <f t="shared" si="4"/>
        <v>0.36418279562913508</v>
      </c>
      <c r="AB227" s="8">
        <f t="shared" si="4"/>
        <v>0.34178014163824394</v>
      </c>
      <c r="AD227" s="8">
        <f t="shared" ref="AD227:AI227" si="5">STDEV(AD2:AD73,AD75:AD191,AD193:AD222)</f>
        <v>4.7361441731916063</v>
      </c>
      <c r="AE227" s="8">
        <f t="shared" si="5"/>
        <v>0.3474793964190469</v>
      </c>
      <c r="AF227" s="8">
        <f t="shared" si="5"/>
        <v>7.3177177112376706</v>
      </c>
      <c r="AG227" s="8">
        <f t="shared" si="5"/>
        <v>0.36588588556188451</v>
      </c>
      <c r="AH227" s="8">
        <f t="shared" si="5"/>
        <v>0.36721882688348662</v>
      </c>
      <c r="AI227" s="8">
        <f t="shared" si="5"/>
        <v>0.33852181094026812</v>
      </c>
    </row>
    <row r="229" spans="1:35" s="15" customFormat="1">
      <c r="A229" s="15" t="s">
        <v>225</v>
      </c>
      <c r="B229" s="15">
        <f>CONFIDENCE(0.05,B227,219)</f>
        <v>0.41489419349947559</v>
      </c>
      <c r="C229" s="15">
        <f t="shared" ref="C229:AI229" si="6">CONFIDENCE(0.05,C227,219)</f>
        <v>3.0439779420357711E-2</v>
      </c>
      <c r="D229" s="15">
        <f t="shared" si="6"/>
        <v>0.62175827796673955</v>
      </c>
      <c r="E229" s="15">
        <f t="shared" si="6"/>
        <v>3.1087913898337028E-2</v>
      </c>
      <c r="F229" s="15">
        <f t="shared" si="6"/>
        <v>4.3755241769130461E-2</v>
      </c>
      <c r="G229" s="15">
        <f t="shared" si="6"/>
        <v>5.4399488118901183E-2</v>
      </c>
      <c r="I229" s="15">
        <f t="shared" si="6"/>
        <v>0.54353233461890071</v>
      </c>
      <c r="J229" s="15">
        <f t="shared" si="6"/>
        <v>3.9877647440858539E-2</v>
      </c>
      <c r="K229" s="15">
        <f t="shared" si="6"/>
        <v>0.83252709891459997</v>
      </c>
      <c r="L229" s="15">
        <f t="shared" si="6"/>
        <v>4.1626354945729985E-2</v>
      </c>
      <c r="M229" s="15">
        <f t="shared" si="6"/>
        <v>4.8949998077824415E-2</v>
      </c>
      <c r="N229" s="15">
        <f t="shared" si="6"/>
        <v>5.2436397470759746E-2</v>
      </c>
      <c r="P229" s="15">
        <f t="shared" si="6"/>
        <v>0.64387292654430772</v>
      </c>
      <c r="Q229" s="15">
        <f t="shared" si="6"/>
        <v>4.7239392996647658E-2</v>
      </c>
      <c r="R229" s="15">
        <f t="shared" si="6"/>
        <v>0.98814319297875064</v>
      </c>
      <c r="S229" s="15">
        <f t="shared" si="6"/>
        <v>4.940715964893768E-2</v>
      </c>
      <c r="T229" s="15">
        <f t="shared" si="6"/>
        <v>5.0690173861638051E-2</v>
      </c>
      <c r="U229" s="15">
        <f t="shared" si="6"/>
        <v>4.7509901712439156E-2</v>
      </c>
      <c r="W229" s="15">
        <f t="shared" si="6"/>
        <v>0.62937047089541642</v>
      </c>
      <c r="X229" s="15">
        <f t="shared" si="6"/>
        <v>4.6175383044417977E-2</v>
      </c>
      <c r="Y229" s="15">
        <f t="shared" si="6"/>
        <v>0.96805069022674239</v>
      </c>
      <c r="Z229" s="15">
        <f t="shared" si="6"/>
        <v>4.840253451133731E-2</v>
      </c>
      <c r="AA229" s="15">
        <f t="shared" si="6"/>
        <v>4.8233131493622926E-2</v>
      </c>
      <c r="AB229" s="15">
        <f t="shared" si="6"/>
        <v>4.526607712225398E-2</v>
      </c>
      <c r="AD229" s="15">
        <f t="shared" si="6"/>
        <v>0.62726484452312603</v>
      </c>
      <c r="AE229" s="15">
        <f t="shared" si="6"/>
        <v>4.6020898350926362E-2</v>
      </c>
      <c r="AF229" s="15">
        <f t="shared" si="6"/>
        <v>0.96917384575951393</v>
      </c>
      <c r="AG229" s="15">
        <f t="shared" si="6"/>
        <v>4.8458692287975828E-2</v>
      </c>
      <c r="AH229" s="15">
        <f t="shared" si="6"/>
        <v>4.8635229825744607E-2</v>
      </c>
      <c r="AI229" s="15">
        <f t="shared" si="6"/>
        <v>4.4834536986664439E-2</v>
      </c>
    </row>
    <row r="231" spans="1:35">
      <c r="A231" s="25" t="s">
        <v>217</v>
      </c>
    </row>
    <row r="232" spans="1:35" s="9" customFormat="1">
      <c r="A232" s="9" t="s">
        <v>219</v>
      </c>
      <c r="B232" s="9">
        <f t="shared" ref="B232:F232" si="7">AVERAGE(B75:B191)</f>
        <v>3.3124334578923778</v>
      </c>
      <c r="C232" s="9">
        <f t="shared" si="7"/>
        <v>0.24302519867148756</v>
      </c>
      <c r="D232" s="9">
        <f t="shared" si="7"/>
        <v>5.0427350427350426</v>
      </c>
      <c r="E232" s="9">
        <f t="shared" si="7"/>
        <v>0.25213675213675218</v>
      </c>
      <c r="F232" s="9">
        <f t="shared" si="7"/>
        <v>0.32380952380952382</v>
      </c>
      <c r="G232" s="9">
        <f>AVERAGE(G75:G191)</f>
        <v>0.53514448514448532</v>
      </c>
      <c r="I232" s="9">
        <f t="shared" ref="I232:M232" si="8">AVERAGE(I75:I191)</f>
        <v>5.8288278172009038</v>
      </c>
      <c r="J232" s="9">
        <f t="shared" si="8"/>
        <v>0.42764694183425533</v>
      </c>
      <c r="K232" s="9">
        <f t="shared" si="8"/>
        <v>8.2564102564102573</v>
      </c>
      <c r="L232" s="9">
        <f t="shared" si="8"/>
        <v>0.4128205128205128</v>
      </c>
      <c r="M232" s="9">
        <f t="shared" si="8"/>
        <v>0.46986840320173678</v>
      </c>
      <c r="N232" s="9">
        <f>AVERAGE(N75:N191)</f>
        <v>0.74423076923076925</v>
      </c>
      <c r="P232" s="9">
        <f t="shared" ref="P232:T232" si="9">AVERAGE(P75:P191)</f>
        <v>8.4370560532489112</v>
      </c>
      <c r="Q232" s="9">
        <f t="shared" si="9"/>
        <v>0.6190063135178947</v>
      </c>
      <c r="R232" s="9">
        <f t="shared" si="9"/>
        <v>11.863247863247864</v>
      </c>
      <c r="S232" s="9">
        <f t="shared" si="9"/>
        <v>0.59316239316239316</v>
      </c>
      <c r="T232" s="9">
        <f t="shared" si="9"/>
        <v>0.70937457604124299</v>
      </c>
      <c r="U232" s="9">
        <f>AVERAGE(U75:U191)</f>
        <v>0.868945868945869</v>
      </c>
      <c r="W232" s="9">
        <f t="shared" ref="W232:AI232" si="10">AVERAGE(W75:W191)</f>
        <v>8.5955358418913139</v>
      </c>
      <c r="X232" s="9">
        <f t="shared" si="10"/>
        <v>0.63063359074771164</v>
      </c>
      <c r="Y232" s="9">
        <f t="shared" si="10"/>
        <v>12.05982905982906</v>
      </c>
      <c r="Z232" s="9">
        <f t="shared" si="10"/>
        <v>0.60299145299145307</v>
      </c>
      <c r="AA232" s="9">
        <f t="shared" si="10"/>
        <v>0.71704653371320071</v>
      </c>
      <c r="AB232" s="9">
        <f t="shared" si="10"/>
        <v>0.87286324786324776</v>
      </c>
      <c r="AD232" s="9">
        <f t="shared" si="10"/>
        <v>8.5707806830771229</v>
      </c>
      <c r="AE232" s="9">
        <f t="shared" si="10"/>
        <v>0.62881736486259077</v>
      </c>
      <c r="AF232" s="9">
        <f t="shared" si="10"/>
        <v>11.957264957264957</v>
      </c>
      <c r="AG232" s="9">
        <f t="shared" si="10"/>
        <v>0.59786324786324818</v>
      </c>
      <c r="AH232" s="9">
        <f t="shared" si="10"/>
        <v>0.70185185185185206</v>
      </c>
      <c r="AI232" s="9">
        <f t="shared" si="10"/>
        <v>0.87749287749287741</v>
      </c>
    </row>
    <row r="233" spans="1:35" s="9" customFormat="1">
      <c r="A233" s="9" t="s">
        <v>220</v>
      </c>
      <c r="B233" s="9">
        <f t="shared" ref="B233:F233" si="11">STDEV(B75:B191)</f>
        <v>3.1994821976324874</v>
      </c>
      <c r="C233" s="9">
        <f t="shared" si="11"/>
        <v>0.23473823900458465</v>
      </c>
      <c r="D233" s="9">
        <f t="shared" si="11"/>
        <v>4.8305656882861685</v>
      </c>
      <c r="E233" s="9">
        <f t="shared" si="11"/>
        <v>0.24152828441430826</v>
      </c>
      <c r="F233" s="9">
        <f t="shared" si="11"/>
        <v>0.27710341161232094</v>
      </c>
      <c r="G233" s="9">
        <f>STDEV(G75:G191)</f>
        <v>0.40938068109242332</v>
      </c>
      <c r="I233" s="9">
        <f t="shared" ref="I233:AI233" si="12">STDEV(I75:I191)</f>
        <v>4.4105577296694554</v>
      </c>
      <c r="J233" s="9">
        <f t="shared" si="12"/>
        <v>0.32359190973363616</v>
      </c>
      <c r="K233" s="9">
        <f t="shared" si="12"/>
        <v>6.8709205403365008</v>
      </c>
      <c r="L233" s="9">
        <f t="shared" si="12"/>
        <v>0.34354602701682529</v>
      </c>
      <c r="M233" s="9">
        <f t="shared" si="12"/>
        <v>0.35842577961366401</v>
      </c>
      <c r="N233" s="9">
        <f t="shared" si="12"/>
        <v>0.38707794581093796</v>
      </c>
      <c r="P233" s="9">
        <f t="shared" si="12"/>
        <v>4.8740680397022889</v>
      </c>
      <c r="Q233" s="9">
        <f t="shared" si="12"/>
        <v>0.35759853556143067</v>
      </c>
      <c r="R233" s="9">
        <f t="shared" si="12"/>
        <v>7.6844064932531655</v>
      </c>
      <c r="S233" s="9">
        <f t="shared" si="12"/>
        <v>0.38422032466265815</v>
      </c>
      <c r="T233" s="9">
        <f t="shared" si="12"/>
        <v>0.36418663504964183</v>
      </c>
      <c r="U233" s="9">
        <f t="shared" si="12"/>
        <v>0.32001336465525759</v>
      </c>
      <c r="W233" s="9">
        <f t="shared" si="12"/>
        <v>4.8366588576106118</v>
      </c>
      <c r="X233" s="9">
        <f t="shared" si="12"/>
        <v>0.35485391471831368</v>
      </c>
      <c r="Y233" s="9">
        <f t="shared" si="12"/>
        <v>7.6104404221308641</v>
      </c>
      <c r="Z233" s="9">
        <f t="shared" si="12"/>
        <v>0.38052202110654332</v>
      </c>
      <c r="AA233" s="9">
        <f t="shared" si="12"/>
        <v>0.36564478415814888</v>
      </c>
      <c r="AB233" s="9">
        <f t="shared" si="12"/>
        <v>0.31083590228467972</v>
      </c>
      <c r="AD233" s="9">
        <f t="shared" si="12"/>
        <v>4.8121501363238579</v>
      </c>
      <c r="AE233" s="9">
        <f t="shared" si="12"/>
        <v>0.35305576935611638</v>
      </c>
      <c r="AF233" s="9">
        <f t="shared" si="12"/>
        <v>7.5844591132961758</v>
      </c>
      <c r="AG233" s="9">
        <f t="shared" si="12"/>
        <v>0.3792229556648084</v>
      </c>
      <c r="AH233" s="9">
        <f t="shared" si="12"/>
        <v>0.37056300865056896</v>
      </c>
      <c r="AI233" s="9">
        <f t="shared" si="12"/>
        <v>0.30979628270580456</v>
      </c>
    </row>
    <row r="234" spans="1:35">
      <c r="A234" s="9" t="s">
        <v>225</v>
      </c>
      <c r="B234" s="9">
        <f>CONFIDENCE(0.05,B233,117)</f>
        <v>0.57974212516963441</v>
      </c>
      <c r="C234" s="9">
        <f t="shared" ref="C234:AI234" si="13">CONFIDENCE(0.05,C233,117)</f>
        <v>4.2534271839298227E-2</v>
      </c>
      <c r="D234" s="9">
        <f t="shared" si="13"/>
        <v>0.87529238949065169</v>
      </c>
      <c r="E234" s="9">
        <f t="shared" si="13"/>
        <v>4.3764619474532564E-2</v>
      </c>
      <c r="F234" s="9">
        <f t="shared" si="13"/>
        <v>5.021078750141432E-2</v>
      </c>
      <c r="G234" s="9">
        <f t="shared" si="13"/>
        <v>7.4179261330328455E-2</v>
      </c>
      <c r="H234" s="9"/>
      <c r="I234" s="9">
        <f t="shared" si="13"/>
        <v>0.79918747892206266</v>
      </c>
      <c r="J234" s="9">
        <f t="shared" si="13"/>
        <v>5.8634444528397923E-2</v>
      </c>
      <c r="K234" s="9">
        <f t="shared" si="13"/>
        <v>1.2450021065514709</v>
      </c>
      <c r="L234" s="9">
        <f t="shared" si="13"/>
        <v>6.2250105327573593E-2</v>
      </c>
      <c r="M234" s="9">
        <f t="shared" si="13"/>
        <v>6.494629766734436E-2</v>
      </c>
      <c r="N234" s="9">
        <f t="shared" si="13"/>
        <v>7.0138033922108545E-2</v>
      </c>
      <c r="O234" s="9"/>
      <c r="P234" s="9">
        <f t="shared" si="13"/>
        <v>0.88317496051371291</v>
      </c>
      <c r="Q234" s="9">
        <f t="shared" si="13"/>
        <v>6.4796402091982022E-2</v>
      </c>
      <c r="R234" s="9">
        <f t="shared" si="13"/>
        <v>1.392404731728923</v>
      </c>
      <c r="S234" s="9">
        <f t="shared" si="13"/>
        <v>6.962023658644613E-2</v>
      </c>
      <c r="T234" s="9">
        <f t="shared" si="13"/>
        <v>6.5990157381806969E-2</v>
      </c>
      <c r="U234" s="9">
        <f t="shared" si="13"/>
        <v>5.7986016688952625E-2</v>
      </c>
      <c r="V234" s="9"/>
      <c r="W234" s="9">
        <f t="shared" si="13"/>
        <v>0.8763964640611509</v>
      </c>
      <c r="X234" s="9">
        <f t="shared" si="13"/>
        <v>6.429908026860981E-2</v>
      </c>
      <c r="Y234" s="9">
        <f t="shared" si="13"/>
        <v>1.3790021732478595</v>
      </c>
      <c r="Z234" s="9">
        <f t="shared" si="13"/>
        <v>6.8950108662392998E-2</v>
      </c>
      <c r="AA234" s="9">
        <f t="shared" si="13"/>
        <v>6.6254372154936708E-2</v>
      </c>
      <c r="AB234" s="9">
        <f t="shared" si="13"/>
        <v>5.6323072121759785E-2</v>
      </c>
      <c r="AC234" s="9"/>
      <c r="AD234" s="9">
        <f t="shared" si="13"/>
        <v>0.87195551478051836</v>
      </c>
      <c r="AE234" s="9">
        <f t="shared" si="13"/>
        <v>6.3973258604586927E-2</v>
      </c>
      <c r="AF234" s="9">
        <f t="shared" si="13"/>
        <v>1.3742943929671452</v>
      </c>
      <c r="AG234" s="9">
        <f t="shared" si="13"/>
        <v>6.8714719648357181E-2</v>
      </c>
      <c r="AH234" s="9">
        <f t="shared" si="13"/>
        <v>6.7145548208801545E-2</v>
      </c>
      <c r="AI234" s="9">
        <f t="shared" si="13"/>
        <v>5.6134694369737587E-2</v>
      </c>
    </row>
    <row r="236" spans="1:35">
      <c r="A236" s="24" t="s">
        <v>226</v>
      </c>
    </row>
    <row r="237" spans="1:35">
      <c r="A237" s="23" t="s">
        <v>219</v>
      </c>
      <c r="B237" s="23">
        <f t="shared" ref="B237:G237" si="14">AVERAGE(B2:B73)</f>
        <v>2.2293509136237741</v>
      </c>
      <c r="C237" s="23">
        <f t="shared" si="14"/>
        <v>0.16356206262830325</v>
      </c>
      <c r="D237" s="23">
        <f t="shared" si="14"/>
        <v>3.7777777777777777</v>
      </c>
      <c r="E237" s="23">
        <f t="shared" si="14"/>
        <v>0.18888888888888891</v>
      </c>
      <c r="F237" s="23">
        <f t="shared" si="14"/>
        <v>0.28869047619047628</v>
      </c>
      <c r="G237" s="23">
        <f t="shared" si="14"/>
        <v>0.50608465608465625</v>
      </c>
      <c r="H237" s="23"/>
      <c r="I237" s="23">
        <f t="shared" ref="I237:N237" si="15">AVERAGE(I2:I73)</f>
        <v>2.7388399909605465</v>
      </c>
      <c r="J237" s="23">
        <f t="shared" si="15"/>
        <v>0.20094203895528581</v>
      </c>
      <c r="K237" s="23">
        <f t="shared" si="15"/>
        <v>4.2361111111111107</v>
      </c>
      <c r="L237" s="23">
        <f t="shared" si="15"/>
        <v>0.21180555555555561</v>
      </c>
      <c r="M237" s="23">
        <f t="shared" si="15"/>
        <v>0.31646825396825401</v>
      </c>
      <c r="N237" s="23">
        <f t="shared" si="15"/>
        <v>0.61889880952380971</v>
      </c>
      <c r="O237" s="23"/>
      <c r="P237" s="23">
        <f t="shared" ref="P237:U237" si="16">AVERAGE(P2:P73)</f>
        <v>3.6520216880906164</v>
      </c>
      <c r="Q237" s="23">
        <f t="shared" si="16"/>
        <v>0.26793996244245161</v>
      </c>
      <c r="R237" s="23">
        <f t="shared" si="16"/>
        <v>5.7222222222222223</v>
      </c>
      <c r="S237" s="23">
        <f t="shared" si="16"/>
        <v>0.2861111111111112</v>
      </c>
      <c r="T237" s="23">
        <f t="shared" si="16"/>
        <v>0.46173941798941809</v>
      </c>
      <c r="U237" s="23">
        <f t="shared" si="16"/>
        <v>0.67638888888888893</v>
      </c>
      <c r="V237" s="23"/>
      <c r="W237" s="23">
        <f t="shared" ref="W237:AB237" si="17">AVERAGE(W2:W73)</f>
        <v>4.3780767253333002</v>
      </c>
      <c r="X237" s="23">
        <f t="shared" si="17"/>
        <v>0.32120885732452653</v>
      </c>
      <c r="Y237" s="23">
        <f t="shared" si="17"/>
        <v>6.833333333333333</v>
      </c>
      <c r="Z237" s="23">
        <f t="shared" si="17"/>
        <v>0.34166666666666673</v>
      </c>
      <c r="AA237" s="23">
        <f t="shared" si="17"/>
        <v>0.51736111111111138</v>
      </c>
      <c r="AB237" s="23">
        <f t="shared" si="17"/>
        <v>0.67495590828924179</v>
      </c>
      <c r="AC237" s="23"/>
      <c r="AD237" s="23">
        <f t="shared" ref="AD237:AI237" si="18">AVERAGE(AD2:AD73)</f>
        <v>4.6033634956261755</v>
      </c>
      <c r="AE237" s="23">
        <f t="shared" si="18"/>
        <v>0.3377376005595138</v>
      </c>
      <c r="AF237" s="23">
        <f t="shared" si="18"/>
        <v>6.9444444444444446</v>
      </c>
      <c r="AG237" s="23">
        <f t="shared" si="18"/>
        <v>0.34722222222222238</v>
      </c>
      <c r="AH237" s="23">
        <f t="shared" si="18"/>
        <v>0.49189814814814831</v>
      </c>
      <c r="AI237" s="23">
        <f t="shared" si="18"/>
        <v>0.69380511463844796</v>
      </c>
    </row>
    <row r="238" spans="1:35">
      <c r="A238" s="23" t="s">
        <v>220</v>
      </c>
      <c r="B238" s="23">
        <f t="shared" ref="B238:G238" si="19">STDEV(B2:B73)</f>
        <v>2.8094660161966147</v>
      </c>
      <c r="C238" s="23">
        <f t="shared" si="19"/>
        <v>0.20612369891391152</v>
      </c>
      <c r="D238" s="23">
        <f t="shared" si="19"/>
        <v>4.3092505221439392</v>
      </c>
      <c r="E238" s="23">
        <f t="shared" si="19"/>
        <v>0.21546252610719696</v>
      </c>
      <c r="F238" s="23">
        <f t="shared" si="19"/>
        <v>0.28261841337197013</v>
      </c>
      <c r="G238" s="23">
        <f t="shared" si="19"/>
        <v>0.3925591087236705</v>
      </c>
      <c r="H238" s="23"/>
      <c r="I238" s="23">
        <f t="shared" ref="I238:N238" si="20">STDEV(I2:I73)</f>
        <v>3.1231832624820175</v>
      </c>
      <c r="J238" s="23">
        <f t="shared" si="20"/>
        <v>0.22914037142201163</v>
      </c>
      <c r="K238" s="23">
        <f t="shared" si="20"/>
        <v>4.6648009348876105</v>
      </c>
      <c r="L238" s="23">
        <f t="shared" si="20"/>
        <v>0.23324004674438056</v>
      </c>
      <c r="M238" s="23">
        <f t="shared" si="20"/>
        <v>0.30628803155958273</v>
      </c>
      <c r="N238" s="23">
        <f t="shared" si="20"/>
        <v>0.42450987061992385</v>
      </c>
      <c r="O238" s="23"/>
      <c r="P238" s="23">
        <f t="shared" ref="P238:U238" si="21">STDEV(P2:P73)</f>
        <v>3.6155844665856924</v>
      </c>
      <c r="Q238" s="23">
        <f t="shared" si="21"/>
        <v>0.26526665198721139</v>
      </c>
      <c r="R238" s="23">
        <f t="shared" si="21"/>
        <v>5.4829369692781151</v>
      </c>
      <c r="S238" s="23">
        <f t="shared" si="21"/>
        <v>0.27414684846390563</v>
      </c>
      <c r="T238" s="23">
        <f t="shared" si="21"/>
        <v>0.36713548607873953</v>
      </c>
      <c r="U238" s="23">
        <f t="shared" si="21"/>
        <v>0.41055851496431373</v>
      </c>
      <c r="V238" s="23"/>
      <c r="W238" s="23">
        <f t="shared" ref="W238:AB238" si="22">STDEV(W2:W73)</f>
        <v>3.7282042914585798</v>
      </c>
      <c r="X238" s="23">
        <f t="shared" si="22"/>
        <v>0.27352929504465029</v>
      </c>
      <c r="Y238" s="23">
        <f t="shared" si="22"/>
        <v>5.5258674674303974</v>
      </c>
      <c r="Z238" s="23">
        <f t="shared" si="22"/>
        <v>0.27629337337151982</v>
      </c>
      <c r="AA238" s="23">
        <f t="shared" si="22"/>
        <v>0.34194781172978939</v>
      </c>
      <c r="AB238" s="23">
        <f t="shared" si="22"/>
        <v>0.40027773655667376</v>
      </c>
      <c r="AC238" s="23"/>
      <c r="AD238" s="23">
        <f t="shared" ref="AD238:AI238" si="23">STDEV(AD2:AD73)</f>
        <v>3.8883799793024632</v>
      </c>
      <c r="AE238" s="23">
        <f t="shared" si="23"/>
        <v>0.28528099628044501</v>
      </c>
      <c r="AF238" s="23">
        <f t="shared" si="23"/>
        <v>5.7772962361027513</v>
      </c>
      <c r="AG238" s="23">
        <f t="shared" si="23"/>
        <v>0.28886481180513729</v>
      </c>
      <c r="AH238" s="23">
        <f t="shared" si="23"/>
        <v>0.33599865227619657</v>
      </c>
      <c r="AI238" s="23">
        <f t="shared" si="23"/>
        <v>0.39900093649642482</v>
      </c>
    </row>
    <row r="239" spans="1:35">
      <c r="A239" s="23" t="s">
        <v>225</v>
      </c>
      <c r="B239" s="23">
        <f>CONFIDENCE(0.05,B238,72)</f>
        <v>0.64894161603789047</v>
      </c>
      <c r="C239" s="23">
        <f t="shared" ref="C239:AI239" si="24">CONFIDENCE(0.05,C238,72)</f>
        <v>4.7611270435648584E-2</v>
      </c>
      <c r="D239" s="23">
        <f t="shared" si="24"/>
        <v>0.99536779645335538</v>
      </c>
      <c r="E239" s="23">
        <f t="shared" si="24"/>
        <v>4.976838982266777E-2</v>
      </c>
      <c r="F239" s="23">
        <f t="shared" si="24"/>
        <v>6.5280323320641931E-2</v>
      </c>
      <c r="G239" s="23">
        <f t="shared" si="24"/>
        <v>9.067486167723933E-2</v>
      </c>
      <c r="H239" s="23"/>
      <c r="I239" s="23">
        <f t="shared" si="24"/>
        <v>0.72140527126978871</v>
      </c>
      <c r="J239" s="23">
        <f t="shared" si="24"/>
        <v>5.2927752844445265E-2</v>
      </c>
      <c r="K239" s="23">
        <f t="shared" si="24"/>
        <v>1.0774942425817822</v>
      </c>
      <c r="L239" s="23">
        <f t="shared" si="24"/>
        <v>5.3874712129089113E-2</v>
      </c>
      <c r="M239" s="23">
        <f t="shared" si="24"/>
        <v>7.0747625715160092E-2</v>
      </c>
      <c r="N239" s="23">
        <f t="shared" si="24"/>
        <v>9.8054975527723243E-2</v>
      </c>
      <c r="O239" s="23"/>
      <c r="P239" s="23">
        <f t="shared" si="24"/>
        <v>0.83514205658340035</v>
      </c>
      <c r="Q239" s="23">
        <f t="shared" si="24"/>
        <v>6.1272344576918561E-2</v>
      </c>
      <c r="R239" s="23">
        <f t="shared" si="24"/>
        <v>1.2664705523984621</v>
      </c>
      <c r="S239" s="23">
        <f t="shared" si="24"/>
        <v>6.3323527619923076E-2</v>
      </c>
      <c r="T239" s="23">
        <f t="shared" si="24"/>
        <v>8.4802412368500502E-2</v>
      </c>
      <c r="U239" s="23">
        <f t="shared" si="24"/>
        <v>9.4832436001394488E-2</v>
      </c>
      <c r="V239" s="23"/>
      <c r="W239" s="23">
        <f t="shared" si="24"/>
        <v>0.86115543091488789</v>
      </c>
      <c r="X239" s="23">
        <f t="shared" si="24"/>
        <v>6.3180882679008704E-2</v>
      </c>
      <c r="Y239" s="23">
        <f t="shared" si="24"/>
        <v>1.2763868093268762</v>
      </c>
      <c r="Z239" s="23">
        <f t="shared" si="24"/>
        <v>6.3819340466343799E-2</v>
      </c>
      <c r="AA239" s="23">
        <f t="shared" si="24"/>
        <v>7.8984463334053137E-2</v>
      </c>
      <c r="AB239" s="23">
        <f t="shared" si="24"/>
        <v>9.245774098265451E-2</v>
      </c>
      <c r="AC239" s="23"/>
      <c r="AD239" s="23">
        <f t="shared" si="24"/>
        <v>0.89815344730666746</v>
      </c>
      <c r="AE239" s="23">
        <f t="shared" si="24"/>
        <v>6.5895337293225831E-2</v>
      </c>
      <c r="AF239" s="23">
        <f t="shared" si="24"/>
        <v>1.3344628246693007</v>
      </c>
      <c r="AG239" s="23">
        <f t="shared" si="24"/>
        <v>6.6723141233464955E-2</v>
      </c>
      <c r="AH239" s="23">
        <f t="shared" si="24"/>
        <v>7.7610302860986413E-2</v>
      </c>
      <c r="AI239" s="23">
        <f t="shared" si="24"/>
        <v>9.2162820634916362E-2</v>
      </c>
    </row>
    <row r="241" spans="1:35">
      <c r="A241" s="26" t="s">
        <v>227</v>
      </c>
    </row>
    <row r="242" spans="1:35">
      <c r="A242" s="8" t="s">
        <v>219</v>
      </c>
      <c r="B242" s="8">
        <f t="shared" ref="B242:G242" si="25">AVERAGE(B193:B222)</f>
        <v>4.033336342310772</v>
      </c>
      <c r="C242" s="8">
        <f t="shared" si="25"/>
        <v>0.29591609261267598</v>
      </c>
      <c r="D242" s="8">
        <f t="shared" si="25"/>
        <v>3.8666666666666667</v>
      </c>
      <c r="E242" s="8">
        <f t="shared" si="25"/>
        <v>0.19333333333333325</v>
      </c>
      <c r="F242" s="8">
        <f t="shared" si="25"/>
        <v>0.75702380952380965</v>
      </c>
      <c r="G242" s="8">
        <f t="shared" si="25"/>
        <v>0.9</v>
      </c>
      <c r="H242" s="8"/>
      <c r="I242" s="8">
        <f t="shared" ref="I242:N242" si="26">AVERAGE(I193:I222)</f>
        <v>4.1726152683822093</v>
      </c>
      <c r="J242" s="8">
        <f t="shared" si="26"/>
        <v>0.30613464918431482</v>
      </c>
      <c r="K242" s="8">
        <f t="shared" si="26"/>
        <v>4</v>
      </c>
      <c r="L242" s="8">
        <f t="shared" si="26"/>
        <v>0.1999999999999999</v>
      </c>
      <c r="M242" s="8">
        <f t="shared" si="26"/>
        <v>0.79035714285714298</v>
      </c>
      <c r="N242" s="8">
        <f t="shared" si="26"/>
        <v>0.91666666666666663</v>
      </c>
      <c r="O242" s="8"/>
      <c r="P242" s="8">
        <f t="shared" ref="P242:U242" si="27">AVERAGE(P193:P222)</f>
        <v>4.1595222930250637</v>
      </c>
      <c r="Q242" s="8">
        <f t="shared" si="27"/>
        <v>0.30517404937821463</v>
      </c>
      <c r="R242" s="8">
        <f t="shared" si="27"/>
        <v>4</v>
      </c>
      <c r="S242" s="8">
        <f t="shared" si="27"/>
        <v>0.1999999999999999</v>
      </c>
      <c r="T242" s="8">
        <f t="shared" si="27"/>
        <v>0.79035714285714298</v>
      </c>
      <c r="U242" s="8">
        <f t="shared" si="27"/>
        <v>0.9111111111111112</v>
      </c>
      <c r="V242" s="8"/>
      <c r="W242" s="8">
        <f t="shared" ref="W242:AB242" si="28">AVERAGE(W193:W222)</f>
        <v>4.4028659897380553</v>
      </c>
      <c r="X242" s="8">
        <f t="shared" si="28"/>
        <v>0.32302758545400262</v>
      </c>
      <c r="Y242" s="8">
        <f t="shared" si="28"/>
        <v>4.2</v>
      </c>
      <c r="Z242" s="8">
        <f t="shared" si="28"/>
        <v>0.20999999999999991</v>
      </c>
      <c r="AA242" s="8">
        <f t="shared" si="28"/>
        <v>0.85398148148148156</v>
      </c>
      <c r="AB242" s="8">
        <f t="shared" si="28"/>
        <v>0.98333333333333328</v>
      </c>
      <c r="AC242" s="8"/>
      <c r="AD242" s="8">
        <f t="shared" ref="AD242:AI242" si="29">AVERAGE(AD193:AD222)</f>
        <v>4.4659589650952007</v>
      </c>
      <c r="AE242" s="8">
        <f t="shared" si="29"/>
        <v>0.32765656383677194</v>
      </c>
      <c r="AF242" s="8">
        <f t="shared" si="29"/>
        <v>4.2666666666666666</v>
      </c>
      <c r="AG242" s="8">
        <f t="shared" si="29"/>
        <v>0.21333333333333324</v>
      </c>
      <c r="AH242" s="8">
        <f t="shared" si="29"/>
        <v>0.83398148148148143</v>
      </c>
      <c r="AI242" s="8">
        <f t="shared" si="29"/>
        <v>0.98333333333333328</v>
      </c>
    </row>
    <row r="243" spans="1:35">
      <c r="A243" s="8" t="s">
        <v>220</v>
      </c>
      <c r="B243" s="8">
        <f t="shared" ref="B243:G243" si="30">STDEV(B193:B222)</f>
        <v>3.2479213885739537</v>
      </c>
      <c r="C243" s="8">
        <f t="shared" si="30"/>
        <v>0.23829210481100155</v>
      </c>
      <c r="D243" s="8">
        <f t="shared" si="30"/>
        <v>4.8971021222149638</v>
      </c>
      <c r="E243" s="8">
        <f t="shared" si="30"/>
        <v>0.24485510611074807</v>
      </c>
      <c r="F243" s="8">
        <f t="shared" si="30"/>
        <v>0.3712488447216637</v>
      </c>
      <c r="G243" s="8">
        <f t="shared" si="30"/>
        <v>0.30512857662936466</v>
      </c>
      <c r="H243" s="8"/>
      <c r="I243" s="8">
        <f t="shared" ref="I243:N243" si="31">STDEV(I193:I222)</f>
        <v>3.1676361774926032</v>
      </c>
      <c r="J243" s="8">
        <f t="shared" si="31"/>
        <v>0.2324017738439178</v>
      </c>
      <c r="K243" s="8">
        <f t="shared" si="31"/>
        <v>4.8423419811150232</v>
      </c>
      <c r="L243" s="8">
        <f t="shared" si="31"/>
        <v>0.24211709905575102</v>
      </c>
      <c r="M243" s="8">
        <f t="shared" si="31"/>
        <v>0.34489201129143943</v>
      </c>
      <c r="N243" s="8">
        <f t="shared" si="31"/>
        <v>0.26533431525261625</v>
      </c>
      <c r="O243" s="8"/>
      <c r="P243" s="8">
        <f t="shared" ref="P243:U243" si="32">STDEV(P193:P222)</f>
        <v>3.1726676572756323</v>
      </c>
      <c r="Q243" s="8">
        <f t="shared" si="32"/>
        <v>0.23277092129681798</v>
      </c>
      <c r="R243" s="8">
        <f t="shared" si="32"/>
        <v>4.8423419811150232</v>
      </c>
      <c r="S243" s="8">
        <f t="shared" si="32"/>
        <v>0.24211709905575102</v>
      </c>
      <c r="T243" s="8">
        <f t="shared" si="32"/>
        <v>0.34489201129143943</v>
      </c>
      <c r="U243" s="8">
        <f t="shared" si="32"/>
        <v>0.27589399559822231</v>
      </c>
      <c r="V243" s="8"/>
      <c r="W243" s="8">
        <f t="shared" ref="W243:AB243" si="33">STDEV(W193:W222)</f>
        <v>2.9736764097295416</v>
      </c>
      <c r="X243" s="8">
        <f t="shared" si="33"/>
        <v>0.21817141670796331</v>
      </c>
      <c r="Y243" s="8">
        <f t="shared" si="33"/>
        <v>4.737233297014706</v>
      </c>
      <c r="Z243" s="8">
        <f t="shared" si="33"/>
        <v>0.23686166485073523</v>
      </c>
      <c r="AA243" s="8">
        <f t="shared" si="33"/>
        <v>0.27231768141489066</v>
      </c>
      <c r="AB243" s="8">
        <f t="shared" si="33"/>
        <v>9.1287092917527776E-2</v>
      </c>
      <c r="AC243" s="8"/>
      <c r="AD243" s="8">
        <f t="shared" ref="AD243:AI243" si="34">STDEV(AD193:AD222)</f>
        <v>2.9629456476899243</v>
      </c>
      <c r="AE243" s="8">
        <f t="shared" si="34"/>
        <v>0.21738412675641408</v>
      </c>
      <c r="AF243" s="8">
        <f t="shared" si="34"/>
        <v>4.7192440462235146</v>
      </c>
      <c r="AG243" s="8">
        <f t="shared" si="34"/>
        <v>0.23596220231117565</v>
      </c>
      <c r="AH243" s="8">
        <f t="shared" si="34"/>
        <v>0.28304553346999212</v>
      </c>
      <c r="AI243" s="8">
        <f t="shared" si="34"/>
        <v>9.1287092917527776E-2</v>
      </c>
    </row>
    <row r="244" spans="1:35">
      <c r="A244" s="8" t="s">
        <v>225</v>
      </c>
      <c r="B244" s="8">
        <f>CONFIDENCE(0.05,B243,30)</f>
        <v>1.162232385538043</v>
      </c>
      <c r="C244" s="8">
        <f t="shared" ref="C244:AI244" si="35">CONFIDENCE(0.05,C243,30)</f>
        <v>8.5270167684375786E-2</v>
      </c>
      <c r="D244" s="8">
        <f t="shared" si="35"/>
        <v>1.7523732876503748</v>
      </c>
      <c r="E244" s="8">
        <f t="shared" si="35"/>
        <v>8.761866438251871E-2</v>
      </c>
      <c r="F244" s="8">
        <f t="shared" si="35"/>
        <v>0.13284725176755219</v>
      </c>
      <c r="G244" s="8">
        <f t="shared" si="35"/>
        <v>0.10918685247720221</v>
      </c>
      <c r="H244" s="8"/>
      <c r="I244" s="8">
        <f t="shared" si="35"/>
        <v>1.1335032196392734</v>
      </c>
      <c r="J244" s="8">
        <f t="shared" si="35"/>
        <v>8.3162378550203378E-2</v>
      </c>
      <c r="K244" s="8">
        <f t="shared" si="35"/>
        <v>1.7327779828973471</v>
      </c>
      <c r="L244" s="8">
        <f t="shared" si="35"/>
        <v>8.6638899144867304E-2</v>
      </c>
      <c r="M244" s="8">
        <f t="shared" si="35"/>
        <v>0.123415753363495</v>
      </c>
      <c r="N244" s="8">
        <f t="shared" si="35"/>
        <v>9.4946920595436593E-2</v>
      </c>
      <c r="O244" s="8"/>
      <c r="P244" s="8">
        <f t="shared" si="35"/>
        <v>1.1353036784716788</v>
      </c>
      <c r="Q244" s="8">
        <f t="shared" si="35"/>
        <v>8.3294473842382796E-2</v>
      </c>
      <c r="R244" s="8">
        <f t="shared" si="35"/>
        <v>1.7327779828973471</v>
      </c>
      <c r="S244" s="8">
        <f t="shared" si="35"/>
        <v>8.6638899144867304E-2</v>
      </c>
      <c r="T244" s="8">
        <f t="shared" si="35"/>
        <v>0.123415753363495</v>
      </c>
      <c r="U244" s="8">
        <f t="shared" si="35"/>
        <v>9.8725584242213282E-2</v>
      </c>
      <c r="V244" s="8"/>
      <c r="W244" s="8">
        <f t="shared" si="35"/>
        <v>1.0640968835195914</v>
      </c>
      <c r="X244" s="8">
        <f t="shared" si="35"/>
        <v>7.8070204220072686E-2</v>
      </c>
      <c r="Y244" s="8">
        <f t="shared" si="35"/>
        <v>1.6951660144881264</v>
      </c>
      <c r="Z244" s="8">
        <f t="shared" si="35"/>
        <v>8.4758300724406294E-2</v>
      </c>
      <c r="AA244" s="8">
        <f t="shared" si="35"/>
        <v>9.7445840163631378E-2</v>
      </c>
      <c r="AB244" s="8">
        <f t="shared" si="35"/>
        <v>3.2666066409000938E-2</v>
      </c>
      <c r="AC244" s="8"/>
      <c r="AD244" s="8">
        <f t="shared" si="35"/>
        <v>1.0602570001998104</v>
      </c>
      <c r="AE244" s="8">
        <f t="shared" si="35"/>
        <v>7.7788481305928844E-2</v>
      </c>
      <c r="AF244" s="8">
        <f t="shared" si="35"/>
        <v>1.6887287620550344</v>
      </c>
      <c r="AG244" s="8">
        <f t="shared" si="35"/>
        <v>8.4436438102751699E-2</v>
      </c>
      <c r="AH244" s="8">
        <f t="shared" si="35"/>
        <v>0.1012846821779617</v>
      </c>
      <c r="AI244" s="8">
        <f t="shared" si="35"/>
        <v>3.2666066409000938E-2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AI68"/>
  <sheetViews>
    <sheetView tabSelected="1" workbookViewId="0">
      <selection activeCell="A25" sqref="A25"/>
    </sheetView>
  </sheetViews>
  <sheetFormatPr defaultRowHeight="15"/>
  <cols>
    <col min="1" max="1" width="26" style="3" bestFit="1" customWidth="1"/>
    <col min="2" max="16384" width="9.140625" style="3"/>
  </cols>
  <sheetData>
    <row r="1" spans="1:35" s="10" customFormat="1" ht="18.75">
      <c r="A1" s="12" t="s">
        <v>228</v>
      </c>
    </row>
    <row r="2" spans="1:35" s="11" customFormat="1">
      <c r="B2" s="11" t="s">
        <v>1</v>
      </c>
      <c r="C2" s="11" t="s">
        <v>2</v>
      </c>
      <c r="D2" s="11" t="s">
        <v>3</v>
      </c>
      <c r="E2" s="11" t="s">
        <v>4</v>
      </c>
      <c r="F2" s="11" t="s">
        <v>5</v>
      </c>
      <c r="G2" s="11" t="s">
        <v>221</v>
      </c>
      <c r="I2" s="11" t="s">
        <v>1</v>
      </c>
      <c r="J2" s="11" t="s">
        <v>2</v>
      </c>
      <c r="K2" s="11" t="s">
        <v>3</v>
      </c>
      <c r="L2" s="11" t="s">
        <v>4</v>
      </c>
      <c r="M2" s="11" t="s">
        <v>5</v>
      </c>
      <c r="N2" s="11" t="s">
        <v>221</v>
      </c>
      <c r="P2" s="11" t="s">
        <v>1</v>
      </c>
      <c r="Q2" s="11" t="s">
        <v>2</v>
      </c>
      <c r="R2" s="11" t="s">
        <v>3</v>
      </c>
      <c r="S2" s="11" t="s">
        <v>4</v>
      </c>
      <c r="T2" s="11" t="s">
        <v>5</v>
      </c>
      <c r="U2" s="11" t="s">
        <v>221</v>
      </c>
      <c r="W2" s="11" t="s">
        <v>1</v>
      </c>
      <c r="X2" s="11" t="s">
        <v>2</v>
      </c>
      <c r="Y2" s="11" t="s">
        <v>3</v>
      </c>
      <c r="Z2" s="11" t="s">
        <v>4</v>
      </c>
      <c r="AA2" s="11" t="s">
        <v>5</v>
      </c>
      <c r="AB2" s="11" t="s">
        <v>221</v>
      </c>
      <c r="AD2" s="11" t="s">
        <v>1</v>
      </c>
      <c r="AE2" s="11" t="s">
        <v>2</v>
      </c>
      <c r="AF2" s="11" t="s">
        <v>3</v>
      </c>
      <c r="AG2" s="11" t="s">
        <v>4</v>
      </c>
      <c r="AH2" s="11" t="s">
        <v>5</v>
      </c>
      <c r="AI2" s="11" t="s">
        <v>221</v>
      </c>
    </row>
    <row r="3" spans="1:35" s="10" customFormat="1">
      <c r="A3" s="11" t="s">
        <v>219</v>
      </c>
      <c r="B3" s="10">
        <v>3.7780592216112101</v>
      </c>
      <c r="C3" s="10">
        <v>0.27718703019891472</v>
      </c>
      <c r="D3" s="10">
        <v>5.6392694063926943</v>
      </c>
      <c r="E3" s="10">
        <v>0.28196347031963481</v>
      </c>
      <c r="F3" s="10">
        <v>0.45895303326810194</v>
      </c>
      <c r="G3" s="10">
        <v>0.65591251721388688</v>
      </c>
      <c r="I3" s="10">
        <v>5.3420437990684801</v>
      </c>
      <c r="J3" s="10">
        <v>0.3919327805626176</v>
      </c>
      <c r="K3" s="10">
        <v>7.5936073059360734</v>
      </c>
      <c r="L3" s="10">
        <v>0.37968036529680316</v>
      </c>
      <c r="M3" s="10">
        <v>0.54723309415090238</v>
      </c>
      <c r="N3" s="10">
        <v>0.77821265492498382</v>
      </c>
      <c r="P3" s="10">
        <v>6.4279164070251982</v>
      </c>
      <c r="Q3" s="10">
        <v>0.47160061680302268</v>
      </c>
      <c r="R3" s="10">
        <v>9.0045662100456614</v>
      </c>
      <c r="S3" s="10">
        <v>0.45022831050228274</v>
      </c>
      <c r="T3" s="10">
        <v>0.65428716387620511</v>
      </c>
      <c r="U3" s="10">
        <v>0.82143581938102483</v>
      </c>
      <c r="W3" s="10">
        <v>6.7075431881851646</v>
      </c>
      <c r="X3" s="10">
        <v>0.49211615467242581</v>
      </c>
      <c r="Y3" s="10">
        <v>9.3652968036529689</v>
      </c>
      <c r="Z3" s="10">
        <v>0.46826484018264802</v>
      </c>
      <c r="AA3" s="10">
        <v>0.68106291222729598</v>
      </c>
      <c r="AB3" s="10">
        <v>0.83225338841777208</v>
      </c>
      <c r="AD3" s="10">
        <v>6.7802484810400525</v>
      </c>
      <c r="AE3" s="10">
        <v>0.49745036544681226</v>
      </c>
      <c r="AF3" s="10">
        <v>9.3652968036529689</v>
      </c>
      <c r="AG3" s="10">
        <v>0.46826484018264813</v>
      </c>
      <c r="AH3" s="10">
        <v>0.66198630136986314</v>
      </c>
      <c r="AI3" s="10">
        <v>0.84377763281872886</v>
      </c>
    </row>
    <row r="4" spans="1:35" s="10" customFormat="1">
      <c r="A4" s="11"/>
    </row>
    <row r="5" spans="1:35" s="10" customFormat="1">
      <c r="A5" s="11" t="s">
        <v>220</v>
      </c>
      <c r="B5" s="10">
        <v>3.3759656289344004</v>
      </c>
      <c r="C5" s="10">
        <v>0.24768639977508455</v>
      </c>
      <c r="D5" s="10">
        <v>5.0983457845671731</v>
      </c>
      <c r="E5" s="10">
        <v>0.25491728922835882</v>
      </c>
      <c r="F5" s="10">
        <v>0.33389504660992914</v>
      </c>
      <c r="G5" s="10">
        <v>0.39269753060789336</v>
      </c>
      <c r="I5" s="10">
        <v>4.3816241739736927</v>
      </c>
      <c r="J5" s="10">
        <v>0.32146912501641234</v>
      </c>
      <c r="K5" s="10">
        <v>6.6259259523343559</v>
      </c>
      <c r="L5" s="10">
        <v>0.33129629761671819</v>
      </c>
      <c r="M5" s="10">
        <v>0.36423922212200055</v>
      </c>
      <c r="N5" s="10">
        <v>0.36597636646404119</v>
      </c>
      <c r="P5" s="10">
        <v>4.9307037353461673</v>
      </c>
      <c r="Q5" s="10">
        <v>0.36175375901292489</v>
      </c>
      <c r="R5" s="10">
        <v>7.5239664271713504</v>
      </c>
      <c r="S5" s="10">
        <v>0.37619832135856879</v>
      </c>
      <c r="T5" s="10">
        <v>0.38009338808362098</v>
      </c>
      <c r="U5" s="10">
        <v>0.35203496645310489</v>
      </c>
      <c r="W5" s="10">
        <v>4.7700045057098306</v>
      </c>
      <c r="X5" s="10">
        <v>0.34996364678722147</v>
      </c>
      <c r="Y5" s="10">
        <v>7.3048859656490546</v>
      </c>
      <c r="Z5" s="10">
        <v>0.36524429828245419</v>
      </c>
      <c r="AA5" s="10">
        <v>0.36402954489826428</v>
      </c>
      <c r="AB5" s="10">
        <v>0.33324446702084481</v>
      </c>
      <c r="AD5" s="10">
        <v>4.7634124066188521</v>
      </c>
      <c r="AE5" s="10">
        <v>0.34948000048560929</v>
      </c>
      <c r="AF5" s="10">
        <v>7.326831504038271</v>
      </c>
      <c r="AG5" s="10">
        <v>0.3663415752019149</v>
      </c>
      <c r="AH5" s="10">
        <v>0.36602374964267298</v>
      </c>
      <c r="AI5" s="10">
        <v>0.32726140814163374</v>
      </c>
    </row>
    <row r="6" spans="1:35" s="10" customFormat="1">
      <c r="A6" s="11"/>
    </row>
    <row r="7" spans="1:35" s="10" customFormat="1">
      <c r="A7" s="11" t="s">
        <v>225</v>
      </c>
      <c r="B7" s="10">
        <v>0.44711995199291471</v>
      </c>
      <c r="C7" s="10">
        <v>3.2804105061842621E-2</v>
      </c>
      <c r="D7" s="10">
        <v>0.67523558382864357</v>
      </c>
      <c r="E7" s="10">
        <v>3.3761779191432195E-2</v>
      </c>
      <c r="F7" s="10">
        <v>4.4221758637402429E-2</v>
      </c>
      <c r="G7" s="10">
        <v>5.2009682660353072E-2</v>
      </c>
      <c r="I7" s="10">
        <v>0.58031147400528837</v>
      </c>
      <c r="J7" s="10">
        <v>4.2576043580725552E-2</v>
      </c>
      <c r="K7" s="10">
        <v>0.87755149765889751</v>
      </c>
      <c r="L7" s="10">
        <v>4.3877574882944935E-2</v>
      </c>
      <c r="M7" s="10">
        <v>4.8240604736408607E-2</v>
      </c>
      <c r="N7" s="10">
        <v>4.847067576798577E-2</v>
      </c>
      <c r="P7" s="10">
        <v>0.6530327200443492</v>
      </c>
      <c r="Q7" s="10">
        <v>4.7911424801492963E-2</v>
      </c>
      <c r="R7" s="10">
        <v>0.99648985726641293</v>
      </c>
      <c r="S7" s="10">
        <v>4.9824492863320809E-2</v>
      </c>
      <c r="T7" s="10">
        <v>5.0340363650685505E-2</v>
      </c>
      <c r="U7" s="10">
        <v>4.6624247578617196E-2</v>
      </c>
      <c r="W7" s="10">
        <v>0.63174937781346963</v>
      </c>
      <c r="X7" s="10">
        <v>4.6349917667899442E-2</v>
      </c>
      <c r="Y7" s="10">
        <v>0.96747438252375284</v>
      </c>
      <c r="Z7" s="10">
        <v>4.8373719126187834E-2</v>
      </c>
      <c r="AA7" s="10">
        <v>4.8212834646154293E-2</v>
      </c>
      <c r="AB7" s="10">
        <v>4.4135594515307748E-2</v>
      </c>
      <c r="AD7" s="10">
        <v>0.63087630641611037</v>
      </c>
      <c r="AE7" s="10">
        <v>4.6285862539699983E-2</v>
      </c>
      <c r="AF7" s="10">
        <v>0.97038089554833662</v>
      </c>
      <c r="AG7" s="10">
        <v>4.851904477741701E-2</v>
      </c>
      <c r="AH7" s="10">
        <v>4.8476951295311502E-2</v>
      </c>
      <c r="AI7" s="10">
        <v>4.3343185677991461E-2</v>
      </c>
    </row>
    <row r="8" spans="1:35" s="10" customFormat="1">
      <c r="A8" s="11"/>
    </row>
    <row r="9" spans="1:35" s="22" customFormat="1">
      <c r="A9" s="21" t="s">
        <v>217</v>
      </c>
    </row>
    <row r="10" spans="1:35" s="22" customFormat="1">
      <c r="A10" s="21" t="s">
        <v>219</v>
      </c>
      <c r="B10" s="22">
        <v>4.4508532576160338</v>
      </c>
      <c r="C10" s="22">
        <v>0.32654829476273151</v>
      </c>
      <c r="D10" s="22">
        <v>6.7863247863247862</v>
      </c>
      <c r="E10" s="22">
        <v>0.33931623931623922</v>
      </c>
      <c r="F10" s="22">
        <v>0.4544566544566544</v>
      </c>
      <c r="G10" s="22">
        <v>0.66309184642517982</v>
      </c>
      <c r="I10" s="22">
        <v>7.0486536937512758</v>
      </c>
      <c r="J10" s="22">
        <v>0.51714260409033552</v>
      </c>
      <c r="K10" s="22">
        <v>10.205128205128204</v>
      </c>
      <c r="L10" s="22">
        <v>0.51025641025641033</v>
      </c>
      <c r="M10" s="22">
        <v>0.60089540089540083</v>
      </c>
      <c r="N10" s="22">
        <v>0.83468660968660979</v>
      </c>
      <c r="P10" s="22">
        <v>8.4908807391067249</v>
      </c>
      <c r="Q10" s="22">
        <v>0.62295530000782973</v>
      </c>
      <c r="R10" s="22">
        <v>11.948717948717949</v>
      </c>
      <c r="S10" s="22">
        <v>0.59743589743589753</v>
      </c>
      <c r="T10" s="22">
        <v>0.71993962827296165</v>
      </c>
      <c r="U10" s="22">
        <v>0.88603988603988604</v>
      </c>
      <c r="W10" s="22">
        <v>8.6534880337179345</v>
      </c>
      <c r="X10" s="22">
        <v>0.63488540232706747</v>
      </c>
      <c r="Y10" s="22">
        <v>12.136752136752136</v>
      </c>
      <c r="Z10" s="22">
        <v>0.60683760683760712</v>
      </c>
      <c r="AA10" s="22">
        <v>0.73338081671415034</v>
      </c>
      <c r="AB10" s="22">
        <v>0.89316239316239299</v>
      </c>
      <c r="AD10" s="22">
        <v>8.5829668783396524</v>
      </c>
      <c r="AE10" s="22">
        <v>0.62971143641523442</v>
      </c>
      <c r="AF10" s="22">
        <v>12</v>
      </c>
      <c r="AG10" s="22">
        <v>0.6000000000000002</v>
      </c>
      <c r="AH10" s="22">
        <v>0.71847103513770183</v>
      </c>
      <c r="AI10" s="22">
        <v>0.89886039886039881</v>
      </c>
    </row>
    <row r="11" spans="1:35" s="22" customFormat="1">
      <c r="A11" s="21" t="s">
        <v>220</v>
      </c>
      <c r="B11" s="22">
        <v>3.4870823911996194</v>
      </c>
      <c r="C11" s="22">
        <v>0.25583876677913586</v>
      </c>
      <c r="D11" s="22">
        <v>5.2404742149020027</v>
      </c>
      <c r="E11" s="22">
        <v>0.26202371074510022</v>
      </c>
      <c r="F11" s="22">
        <v>0.30735210385826844</v>
      </c>
      <c r="G11" s="22">
        <v>0.39123415427730251</v>
      </c>
      <c r="I11" s="22">
        <v>4.4649754168491418</v>
      </c>
      <c r="J11" s="22">
        <v>0.327584403290473</v>
      </c>
      <c r="K11" s="22">
        <v>6.8210354931593047</v>
      </c>
      <c r="L11" s="22">
        <v>0.34105177465796555</v>
      </c>
      <c r="M11" s="22">
        <v>0.34823928046593294</v>
      </c>
      <c r="N11" s="22">
        <v>0.32698509078985105</v>
      </c>
      <c r="P11" s="22">
        <v>4.9262736796006781</v>
      </c>
      <c r="Q11" s="22">
        <v>0.36142873658112151</v>
      </c>
      <c r="R11" s="22">
        <v>7.7000292810080904</v>
      </c>
      <c r="S11" s="22">
        <v>0.38500146405040436</v>
      </c>
      <c r="T11" s="22">
        <v>0.3632232543639628</v>
      </c>
      <c r="U11" s="22">
        <v>0.30610766506239029</v>
      </c>
      <c r="W11" s="22">
        <v>4.7981568596389597</v>
      </c>
      <c r="X11" s="22">
        <v>0.35202911662795</v>
      </c>
      <c r="Y11" s="22">
        <v>7.503913901638704</v>
      </c>
      <c r="Z11" s="22">
        <v>0.37519569508193507</v>
      </c>
      <c r="AA11" s="22">
        <v>0.35994691182879585</v>
      </c>
      <c r="AB11" s="22">
        <v>0.28988498384857825</v>
      </c>
      <c r="AD11" s="22">
        <v>4.7519451057087085</v>
      </c>
      <c r="AE11" s="22">
        <v>0.34863867246578983</v>
      </c>
      <c r="AF11" s="22">
        <v>7.4336142413805124</v>
      </c>
      <c r="AG11" s="22">
        <v>0.37168071206902525</v>
      </c>
      <c r="AH11" s="22">
        <v>0.36275915492312405</v>
      </c>
      <c r="AI11" s="22">
        <v>0.28530187091321901</v>
      </c>
    </row>
    <row r="12" spans="1:35" s="22" customFormat="1">
      <c r="A12" s="21" t="s">
        <v>225</v>
      </c>
      <c r="B12" s="22">
        <v>0.63185491627726587</v>
      </c>
      <c r="C12" s="22">
        <v>4.6357660768691585E-2</v>
      </c>
      <c r="D12" s="22">
        <v>0.94956729576181775</v>
      </c>
      <c r="E12" s="22">
        <v>4.7478364788090907E-2</v>
      </c>
      <c r="F12" s="22">
        <v>5.5691812255746209E-2</v>
      </c>
      <c r="G12" s="22">
        <v>7.0891133636406437E-2</v>
      </c>
      <c r="I12" s="22">
        <v>0.80904789497179497</v>
      </c>
      <c r="J12" s="22">
        <v>5.935787930827556E-2</v>
      </c>
      <c r="K12" s="22">
        <v>1.2359629991339971</v>
      </c>
      <c r="L12" s="22">
        <v>6.179814995669991E-2</v>
      </c>
      <c r="M12" s="22">
        <v>6.3100516913097884E-2</v>
      </c>
      <c r="N12" s="22">
        <v>5.9249284641610937E-2</v>
      </c>
      <c r="P12" s="22">
        <v>0.89263455639548661</v>
      </c>
      <c r="Q12" s="22">
        <v>6.5490429669514905E-2</v>
      </c>
      <c r="R12" s="22">
        <v>1.3952355610990055</v>
      </c>
      <c r="S12" s="22">
        <v>6.9761778054950249E-2</v>
      </c>
      <c r="T12" s="22">
        <v>6.5815594020749282E-2</v>
      </c>
      <c r="U12" s="22">
        <v>5.5466321520807979E-2</v>
      </c>
      <c r="W12" s="22">
        <v>0.86941995075412914</v>
      </c>
      <c r="X12" s="22">
        <v>6.3787230429503225E-2</v>
      </c>
      <c r="Y12" s="22">
        <v>1.3596997025472095</v>
      </c>
      <c r="Z12" s="22">
        <v>6.7984985127360467E-2</v>
      </c>
      <c r="AA12" s="22">
        <v>6.5221924899687492E-2</v>
      </c>
      <c r="AB12" s="22">
        <v>5.2526792215158366E-2</v>
      </c>
      <c r="AD12" s="22">
        <v>0.86104643942433823</v>
      </c>
      <c r="AE12" s="22">
        <v>6.3172886238029316E-2</v>
      </c>
      <c r="AF12" s="22">
        <v>1.3469614930747691</v>
      </c>
      <c r="AG12" s="22">
        <v>6.7348074653738391E-2</v>
      </c>
      <c r="AH12" s="22">
        <v>6.5731499789401168E-2</v>
      </c>
      <c r="AI12" s="22">
        <v>5.1696337951339141E-2</v>
      </c>
    </row>
    <row r="13" spans="1:35" s="10" customFormat="1">
      <c r="A13" s="11"/>
    </row>
    <row r="14" spans="1:35" s="10" customFormat="1">
      <c r="A14" s="11" t="s">
        <v>226</v>
      </c>
    </row>
    <row r="15" spans="1:35" s="10" customFormat="1">
      <c r="A15" s="11" t="s">
        <v>219</v>
      </c>
      <c r="B15" s="10">
        <v>2.5784034461452214</v>
      </c>
      <c r="C15" s="10">
        <v>0.18917119927697862</v>
      </c>
      <c r="D15" s="10">
        <v>4.5138888888888893</v>
      </c>
      <c r="E15" s="10">
        <v>0.22569444444444453</v>
      </c>
      <c r="F15" s="10">
        <v>0.34206349206349218</v>
      </c>
      <c r="G15" s="10">
        <v>0.54254298941798951</v>
      </c>
      <c r="I15" s="10">
        <v>3.056064607994879</v>
      </c>
      <c r="J15" s="10">
        <v>0.22421603873770199</v>
      </c>
      <c r="K15" s="10">
        <v>4.8472222222222223</v>
      </c>
      <c r="L15" s="10">
        <v>0.24236111111111114</v>
      </c>
      <c r="M15" s="10">
        <v>0.3587301587301589</v>
      </c>
      <c r="N15" s="10">
        <v>0.62875330687830699</v>
      </c>
      <c r="P15" s="10">
        <v>4.02076358155945</v>
      </c>
      <c r="Q15" s="10">
        <v>0.29499365968888103</v>
      </c>
      <c r="R15" s="10">
        <v>6.3055555555555554</v>
      </c>
      <c r="S15" s="10">
        <v>0.31527777777777782</v>
      </c>
      <c r="T15" s="10">
        <v>0.49090608465608487</v>
      </c>
      <c r="U15" s="10">
        <v>0.67908950617283959</v>
      </c>
      <c r="W15" s="10">
        <v>4.5213723379025446</v>
      </c>
      <c r="X15" s="10">
        <v>0.33172210843012045</v>
      </c>
      <c r="Y15" s="10">
        <v>7.041666666666667</v>
      </c>
      <c r="Z15" s="10">
        <v>0.35208333333333341</v>
      </c>
      <c r="AA15" s="10">
        <v>0.52708333333333357</v>
      </c>
      <c r="AB15" s="10">
        <v>0.67032627865961214</v>
      </c>
      <c r="AD15" s="10">
        <v>4.8308257414270601</v>
      </c>
      <c r="AE15" s="10">
        <v>0.35442595314945413</v>
      </c>
      <c r="AF15" s="10">
        <v>7.2361111111111107</v>
      </c>
      <c r="AG15" s="10">
        <v>0.36180555555555577</v>
      </c>
      <c r="AH15" s="10">
        <v>0.50162037037037044</v>
      </c>
      <c r="AI15" s="10">
        <v>0.69611992945326284</v>
      </c>
    </row>
    <row r="16" spans="1:35" s="10" customFormat="1">
      <c r="A16" s="11" t="s">
        <v>220</v>
      </c>
      <c r="B16" s="10">
        <v>2.930150527621378</v>
      </c>
      <c r="C16" s="10">
        <v>0.21497802843883934</v>
      </c>
      <c r="D16" s="10">
        <v>4.5128706567932149</v>
      </c>
      <c r="E16" s="10">
        <v>0.22564353283966071</v>
      </c>
      <c r="F16" s="10">
        <v>0.28327823551657388</v>
      </c>
      <c r="G16" s="10">
        <v>0.38353157290870138</v>
      </c>
      <c r="I16" s="10">
        <v>3.4060825055941955</v>
      </c>
      <c r="J16" s="10">
        <v>0.24989600187778396</v>
      </c>
      <c r="K16" s="10">
        <v>4.9863467736515128</v>
      </c>
      <c r="L16" s="10">
        <v>0.24931733868257558</v>
      </c>
      <c r="M16" s="10">
        <v>0.30802764847509456</v>
      </c>
      <c r="N16" s="10">
        <v>0.41448695262206736</v>
      </c>
      <c r="P16" s="10">
        <v>3.97787717827942</v>
      </c>
      <c r="Q16" s="10">
        <v>0.29184718842842394</v>
      </c>
      <c r="R16" s="10">
        <v>5.9259251108502315</v>
      </c>
      <c r="S16" s="10">
        <v>0.29629625554251154</v>
      </c>
      <c r="T16" s="10">
        <v>0.37075152966665659</v>
      </c>
      <c r="U16" s="10">
        <v>0.40682801755552428</v>
      </c>
      <c r="W16" s="10">
        <v>3.8992670057732113</v>
      </c>
      <c r="X16" s="10">
        <v>0.28607975097382343</v>
      </c>
      <c r="Y16" s="10">
        <v>5.7370491016171545</v>
      </c>
      <c r="Z16" s="10">
        <v>0.28685245508085766</v>
      </c>
      <c r="AA16" s="10">
        <v>0.34764395358808314</v>
      </c>
      <c r="AB16" s="10">
        <v>0.39740526726108777</v>
      </c>
      <c r="AD16" s="10">
        <v>4.1970173083262887</v>
      </c>
      <c r="AE16" s="10">
        <v>0.3079249675954725</v>
      </c>
      <c r="AF16" s="10">
        <v>6.1701075288083844</v>
      </c>
      <c r="AG16" s="10">
        <v>0.30850537644041898</v>
      </c>
      <c r="AH16" s="10">
        <v>0.34211621315537366</v>
      </c>
      <c r="AI16" s="10">
        <v>0.39637447117583902</v>
      </c>
    </row>
    <row r="17" spans="1:35" s="10" customFormat="1">
      <c r="A17" s="11" t="s">
        <v>225</v>
      </c>
      <c r="B17" s="10">
        <v>0.67681780369178246</v>
      </c>
      <c r="C17" s="10">
        <v>4.9656478627423548E-2</v>
      </c>
      <c r="D17" s="10">
        <v>1.0424007836741933</v>
      </c>
      <c r="E17" s="10">
        <v>5.2120039183709652E-2</v>
      </c>
      <c r="F17" s="10">
        <v>6.543273165957475E-2</v>
      </c>
      <c r="G17" s="10">
        <v>8.8589645608836087E-2</v>
      </c>
      <c r="I17" s="10">
        <v>0.78675046175892149</v>
      </c>
      <c r="J17" s="10">
        <v>5.7721970782019183E-2</v>
      </c>
      <c r="K17" s="10">
        <v>1.1517661771895515</v>
      </c>
      <c r="L17" s="10">
        <v>5.7588308859477563E-2</v>
      </c>
      <c r="M17" s="10">
        <v>7.1149449337845297E-2</v>
      </c>
      <c r="N17" s="10">
        <v>9.5739842130327824E-2</v>
      </c>
      <c r="P17" s="10">
        <v>0.91882586569512559</v>
      </c>
      <c r="Q17" s="10">
        <v>6.7412022428108967E-2</v>
      </c>
      <c r="R17" s="10">
        <v>1.3687937123228542</v>
      </c>
      <c r="S17" s="10">
        <v>6.8439685616142693E-2</v>
      </c>
      <c r="T17" s="10">
        <v>8.5637660474752075E-2</v>
      </c>
      <c r="U17" s="10">
        <v>9.3970750897133165E-2</v>
      </c>
      <c r="W17" s="10">
        <v>0.9006681759102686</v>
      </c>
      <c r="X17" s="10">
        <v>6.6079836823937574E-2</v>
      </c>
      <c r="Y17" s="10">
        <v>1.3251663817355166</v>
      </c>
      <c r="Z17" s="10">
        <v>6.6258319086775805E-2</v>
      </c>
      <c r="AA17" s="10">
        <v>8.0300180798294388E-2</v>
      </c>
      <c r="AB17" s="10">
        <v>9.1794246618974576E-2</v>
      </c>
      <c r="AD17" s="10">
        <v>0.96944372307853244</v>
      </c>
      <c r="AE17" s="10">
        <v>7.1125731700552669E-2</v>
      </c>
      <c r="AF17" s="10">
        <v>1.4251959368040468</v>
      </c>
      <c r="AG17" s="10">
        <v>7.1259796840202283E-2</v>
      </c>
      <c r="AH17" s="10">
        <v>7.9023361364010322E-2</v>
      </c>
      <c r="AI17" s="10">
        <v>9.1556149246196081E-2</v>
      </c>
    </row>
    <row r="18" spans="1:35" s="10" customFormat="1">
      <c r="A18" s="11"/>
    </row>
    <row r="19" spans="1:35" s="22" customFormat="1">
      <c r="A19" s="21" t="s">
        <v>227</v>
      </c>
    </row>
    <row r="20" spans="1:35" s="22" customFormat="1">
      <c r="A20" s="21" t="s">
        <v>219</v>
      </c>
      <c r="B20" s="22">
        <v>4.033336342310772</v>
      </c>
      <c r="C20" s="22">
        <v>0.29591609261267598</v>
      </c>
      <c r="D20" s="22">
        <v>3.8666666666666667</v>
      </c>
      <c r="E20" s="22">
        <v>0.19333333333333325</v>
      </c>
      <c r="F20" s="22">
        <v>0.75702380952380965</v>
      </c>
      <c r="G20" s="22">
        <v>0.9</v>
      </c>
      <c r="I20" s="22">
        <v>4.1726152683822093</v>
      </c>
      <c r="J20" s="22">
        <v>0.30613464918431482</v>
      </c>
      <c r="K20" s="22">
        <v>4</v>
      </c>
      <c r="L20" s="22">
        <v>0.1999999999999999</v>
      </c>
      <c r="M20" s="22">
        <v>0.79035714285714298</v>
      </c>
      <c r="N20" s="22">
        <v>0.91666666666666663</v>
      </c>
      <c r="P20" s="22">
        <v>4.1595222930250637</v>
      </c>
      <c r="Q20" s="22">
        <v>0.30517404937821463</v>
      </c>
      <c r="R20" s="22">
        <v>4</v>
      </c>
      <c r="S20" s="22">
        <v>0.1999999999999999</v>
      </c>
      <c r="T20" s="22">
        <v>0.79035714285714298</v>
      </c>
      <c r="U20" s="22">
        <v>0.9111111111111112</v>
      </c>
      <c r="W20" s="22">
        <v>4.3651683312856733</v>
      </c>
      <c r="X20" s="22">
        <v>0.32026179980085645</v>
      </c>
      <c r="Y20" s="22">
        <v>4.1333333333333337</v>
      </c>
      <c r="Z20" s="22">
        <v>0.20666666666666658</v>
      </c>
      <c r="AA20" s="22">
        <v>0.84657407407407403</v>
      </c>
      <c r="AB20" s="22">
        <v>0.98333333333333328</v>
      </c>
      <c r="AD20" s="22">
        <v>4.4282613066428196</v>
      </c>
      <c r="AE20" s="22">
        <v>0.32489077818362583</v>
      </c>
      <c r="AF20" s="22">
        <v>4.2</v>
      </c>
      <c r="AG20" s="22">
        <v>0.20999999999999991</v>
      </c>
      <c r="AH20" s="22">
        <v>0.82657407407407402</v>
      </c>
      <c r="AI20" s="22">
        <v>0.98333333333333328</v>
      </c>
    </row>
    <row r="21" spans="1:35" s="22" customFormat="1">
      <c r="A21" s="21" t="s">
        <v>220</v>
      </c>
      <c r="B21" s="22">
        <v>3.2479213885739537</v>
      </c>
      <c r="C21" s="22">
        <v>0.23829210481100155</v>
      </c>
      <c r="D21" s="22">
        <v>4.8971021222149638</v>
      </c>
      <c r="E21" s="22">
        <v>0.24485510611074807</v>
      </c>
      <c r="F21" s="22">
        <v>0.3712488447216637</v>
      </c>
      <c r="G21" s="22">
        <v>0.30512857662936466</v>
      </c>
      <c r="I21" s="22">
        <v>3.1676361774926032</v>
      </c>
      <c r="J21" s="22">
        <v>0.2324017738439178</v>
      </c>
      <c r="K21" s="22">
        <v>4.8423419811150232</v>
      </c>
      <c r="L21" s="22">
        <v>0.24211709905575102</v>
      </c>
      <c r="M21" s="22">
        <v>0.34489201129143943</v>
      </c>
      <c r="N21" s="22">
        <v>0.26533431525261625</v>
      </c>
      <c r="P21" s="22">
        <v>3.1726676572756323</v>
      </c>
      <c r="Q21" s="22">
        <v>0.23277092129681798</v>
      </c>
      <c r="R21" s="22">
        <v>4.8423419811150232</v>
      </c>
      <c r="S21" s="22">
        <v>0.24211709905575102</v>
      </c>
      <c r="T21" s="22">
        <v>0.34489201129143943</v>
      </c>
      <c r="U21" s="22">
        <v>0.27589399559822231</v>
      </c>
      <c r="W21" s="22">
        <v>2.9843918144857504</v>
      </c>
      <c r="X21" s="22">
        <v>0.21895757993292356</v>
      </c>
      <c r="Y21" s="22">
        <v>4.754187506880089</v>
      </c>
      <c r="Z21" s="22">
        <v>0.2377093753440043</v>
      </c>
      <c r="AA21" s="22">
        <v>0.28945170946138443</v>
      </c>
      <c r="AB21" s="22">
        <v>9.1287092917527776E-2</v>
      </c>
      <c r="AD21" s="22">
        <v>2.974527016211324</v>
      </c>
      <c r="AE21" s="22">
        <v>0.21823382363986227</v>
      </c>
      <c r="AF21" s="22">
        <v>4.737233297014706</v>
      </c>
      <c r="AG21" s="22">
        <v>0.23686166485073523</v>
      </c>
      <c r="AH21" s="22">
        <v>0.29905456543294318</v>
      </c>
      <c r="AI21" s="22">
        <v>9.1287092917527776E-2</v>
      </c>
    </row>
    <row r="22" spans="1:35" s="22" customFormat="1">
      <c r="A22" s="21" t="s">
        <v>225</v>
      </c>
      <c r="B22" s="22">
        <v>1.162232385538043</v>
      </c>
      <c r="C22" s="22">
        <v>8.5270167684375786E-2</v>
      </c>
      <c r="D22" s="22">
        <v>1.7523732876503748</v>
      </c>
      <c r="E22" s="22">
        <v>8.761866438251871E-2</v>
      </c>
      <c r="F22" s="22">
        <v>0.13284725176755219</v>
      </c>
      <c r="G22" s="22">
        <v>0.10918685247720221</v>
      </c>
      <c r="I22" s="22">
        <v>1.1335032196392734</v>
      </c>
      <c r="J22" s="22">
        <v>8.3162378550203378E-2</v>
      </c>
      <c r="K22" s="22">
        <v>1.7327779828973471</v>
      </c>
      <c r="L22" s="22">
        <v>8.6638899144867304E-2</v>
      </c>
      <c r="M22" s="22">
        <v>0.123415753363495</v>
      </c>
      <c r="N22" s="22">
        <v>9.4946920595436593E-2</v>
      </c>
      <c r="P22" s="22">
        <v>1.1353036784716788</v>
      </c>
      <c r="Q22" s="22">
        <v>8.3294473842382796E-2</v>
      </c>
      <c r="R22" s="22">
        <v>1.7327779828973471</v>
      </c>
      <c r="S22" s="22">
        <v>8.6638899144867304E-2</v>
      </c>
      <c r="T22" s="22">
        <v>0.123415753363495</v>
      </c>
      <c r="U22" s="22">
        <v>9.8725584242213282E-2</v>
      </c>
      <c r="W22" s="22">
        <v>1.0679312714070648</v>
      </c>
      <c r="X22" s="22">
        <v>7.8351523947693624E-2</v>
      </c>
      <c r="Y22" s="22">
        <v>1.7012328890886252</v>
      </c>
      <c r="Z22" s="22">
        <v>8.5061644454431207E-2</v>
      </c>
      <c r="AA22" s="22">
        <v>0.10357706069144582</v>
      </c>
      <c r="AB22" s="22">
        <v>3.2666066409000938E-2</v>
      </c>
      <c r="AD22" s="22">
        <v>1.0644012635467539</v>
      </c>
      <c r="AE22" s="22">
        <v>7.8092535843488894E-2</v>
      </c>
      <c r="AF22" s="22">
        <v>1.6951660144881264</v>
      </c>
      <c r="AG22" s="22">
        <v>8.4758300724406294E-2</v>
      </c>
      <c r="AH22" s="22">
        <v>0.10701333542490027</v>
      </c>
      <c r="AI22" s="22">
        <v>3.2666066409000938E-2</v>
      </c>
    </row>
    <row r="23" spans="1:35">
      <c r="A23" s="17"/>
    </row>
    <row r="24" spans="1:35" s="1" customFormat="1" ht="18.75">
      <c r="A24" s="13" t="s">
        <v>229</v>
      </c>
    </row>
    <row r="25" spans="1:35" s="6" customFormat="1">
      <c r="B25" s="6" t="s">
        <v>1</v>
      </c>
      <c r="C25" s="6" t="s">
        <v>2</v>
      </c>
      <c r="D25" s="6" t="s">
        <v>3</v>
      </c>
      <c r="E25" s="6" t="s">
        <v>4</v>
      </c>
      <c r="F25" s="6" t="s">
        <v>5</v>
      </c>
      <c r="G25" s="6" t="s">
        <v>221</v>
      </c>
      <c r="I25" s="6" t="s">
        <v>1</v>
      </c>
      <c r="J25" s="6" t="s">
        <v>2</v>
      </c>
      <c r="K25" s="6" t="s">
        <v>3</v>
      </c>
      <c r="L25" s="6" t="s">
        <v>4</v>
      </c>
      <c r="M25" s="6" t="s">
        <v>5</v>
      </c>
      <c r="N25" s="6" t="s">
        <v>221</v>
      </c>
      <c r="P25" s="6" t="s">
        <v>1</v>
      </c>
      <c r="Q25" s="6" t="s">
        <v>2</v>
      </c>
      <c r="R25" s="6" t="s">
        <v>3</v>
      </c>
      <c r="S25" s="6" t="s">
        <v>4</v>
      </c>
      <c r="T25" s="6" t="s">
        <v>5</v>
      </c>
      <c r="U25" s="6" t="s">
        <v>221</v>
      </c>
      <c r="W25" s="6" t="s">
        <v>1</v>
      </c>
      <c r="X25" s="6" t="s">
        <v>2</v>
      </c>
      <c r="Y25" s="6" t="s">
        <v>3</v>
      </c>
      <c r="Z25" s="6" t="s">
        <v>4</v>
      </c>
      <c r="AA25" s="6" t="s">
        <v>5</v>
      </c>
      <c r="AB25" s="6" t="s">
        <v>221</v>
      </c>
      <c r="AD25" s="6" t="s">
        <v>1</v>
      </c>
      <c r="AE25" s="6" t="s">
        <v>2</v>
      </c>
      <c r="AF25" s="6" t="s">
        <v>3</v>
      </c>
      <c r="AG25" s="6" t="s">
        <v>4</v>
      </c>
      <c r="AH25" s="6" t="s">
        <v>5</v>
      </c>
      <c r="AI25" s="6" t="s">
        <v>221</v>
      </c>
    </row>
    <row r="26" spans="1:35" s="1" customFormat="1">
      <c r="A26" s="6" t="s">
        <v>219</v>
      </c>
      <c r="B26" s="1">
        <v>3.0551053453134385</v>
      </c>
      <c r="C26" s="1">
        <v>0.224145659964302</v>
      </c>
      <c r="D26" s="1">
        <v>4.4657534246575343</v>
      </c>
      <c r="E26" s="1">
        <v>0.22328767123287682</v>
      </c>
      <c r="F26" s="1">
        <v>0.3716079582517941</v>
      </c>
      <c r="G26" s="1">
        <v>0.57557077625570785</v>
      </c>
      <c r="I26" s="1">
        <v>4.5860629772289121</v>
      </c>
      <c r="J26" s="1">
        <v>0.33646830353843782</v>
      </c>
      <c r="K26" s="1">
        <v>6.3515981735159821</v>
      </c>
      <c r="L26" s="1">
        <v>0.31757990867579883</v>
      </c>
      <c r="M26" s="1">
        <v>0.4633380445024281</v>
      </c>
      <c r="N26" s="1">
        <v>0.7266470971950425</v>
      </c>
      <c r="P26" s="1">
        <v>6.2779305413853788</v>
      </c>
      <c r="Q26" s="1">
        <v>0.4605965180766971</v>
      </c>
      <c r="R26" s="1">
        <v>8.7671232876712324</v>
      </c>
      <c r="S26" s="1">
        <v>0.43835616438356134</v>
      </c>
      <c r="T26" s="1">
        <v>0.63905377980720457</v>
      </c>
      <c r="U26" s="1">
        <v>0.81141552511415538</v>
      </c>
      <c r="W26" s="1">
        <v>6.6346356046457649</v>
      </c>
      <c r="X26" s="1">
        <v>0.48676710232177284</v>
      </c>
      <c r="Y26" s="1">
        <v>9.2648401826484026</v>
      </c>
      <c r="Z26" s="1">
        <v>0.46324200913241981</v>
      </c>
      <c r="AA26" s="1">
        <v>0.67015474378488105</v>
      </c>
      <c r="AB26" s="1">
        <v>0.82293070957454539</v>
      </c>
      <c r="AD26" s="1">
        <v>6.7041200025477776</v>
      </c>
      <c r="AE26" s="1">
        <v>0.49186500385530263</v>
      </c>
      <c r="AF26" s="1">
        <v>9.2557077625570781</v>
      </c>
      <c r="AG26" s="1">
        <v>0.4627853881278538</v>
      </c>
      <c r="AH26" s="1">
        <v>0.65092592592592602</v>
      </c>
      <c r="AI26" s="1">
        <v>0.83160107269696315</v>
      </c>
    </row>
    <row r="27" spans="1:35" s="1" customFormat="1">
      <c r="A27" s="6"/>
    </row>
    <row r="28" spans="1:35" s="1" customFormat="1">
      <c r="A28" s="6" t="s">
        <v>220</v>
      </c>
      <c r="B28" s="1">
        <v>3.1326460173731712</v>
      </c>
      <c r="C28" s="1">
        <v>0.22983463076839114</v>
      </c>
      <c r="D28" s="1">
        <v>4.6945670095134027</v>
      </c>
      <c r="E28" s="1">
        <v>0.23472835047567048</v>
      </c>
      <c r="F28" s="1">
        <v>0.33037262515326099</v>
      </c>
      <c r="G28" s="1">
        <v>0.4107416842000956</v>
      </c>
      <c r="I28" s="1">
        <v>4.1039243981600659</v>
      </c>
      <c r="J28" s="1">
        <v>0.30109496684960196</v>
      </c>
      <c r="K28" s="1">
        <v>6.2859705959547449</v>
      </c>
      <c r="L28" s="1">
        <v>0.3142985297977372</v>
      </c>
      <c r="M28" s="1">
        <v>0.36959547501865647</v>
      </c>
      <c r="N28" s="1">
        <v>0.39591942783450829</v>
      </c>
      <c r="P28" s="1">
        <v>4.8615429924930575</v>
      </c>
      <c r="Q28" s="1">
        <v>0.3566796032643475</v>
      </c>
      <c r="R28" s="1">
        <v>7.4609451917605716</v>
      </c>
      <c r="S28" s="1">
        <v>0.3730472595880297</v>
      </c>
      <c r="T28" s="1">
        <v>0.38273461946585374</v>
      </c>
      <c r="U28" s="1">
        <v>0.35872207111390064</v>
      </c>
      <c r="W28" s="1">
        <v>4.7520426412169003</v>
      </c>
      <c r="X28" s="1">
        <v>0.34864582840916397</v>
      </c>
      <c r="Y28" s="1">
        <v>7.3092373594714752</v>
      </c>
      <c r="Z28" s="1">
        <v>0.36546186797357516</v>
      </c>
      <c r="AA28" s="1">
        <v>0.36418279562913508</v>
      </c>
      <c r="AB28" s="1">
        <v>0.34178014163824394</v>
      </c>
      <c r="AD28" s="1">
        <v>4.7361441731916063</v>
      </c>
      <c r="AE28" s="1">
        <v>0.3474793964190469</v>
      </c>
      <c r="AF28" s="1">
        <v>7.3177177112376706</v>
      </c>
      <c r="AG28" s="1">
        <v>0.36588588556188451</v>
      </c>
      <c r="AH28" s="1">
        <v>0.36721882688348662</v>
      </c>
      <c r="AI28" s="1">
        <v>0.33852181094026812</v>
      </c>
    </row>
    <row r="29" spans="1:35" s="1" customFormat="1">
      <c r="A29" s="6"/>
    </row>
    <row r="30" spans="1:35" s="1" customFormat="1">
      <c r="A30" s="6" t="s">
        <v>225</v>
      </c>
      <c r="B30" s="1">
        <v>0.41489419349947559</v>
      </c>
      <c r="C30" s="1">
        <v>3.0439779420357711E-2</v>
      </c>
      <c r="D30" s="1">
        <v>0.62175827796673955</v>
      </c>
      <c r="E30" s="1">
        <v>3.1087913898337028E-2</v>
      </c>
      <c r="F30" s="1">
        <v>4.3755241769130461E-2</v>
      </c>
      <c r="G30" s="1">
        <v>5.4399488118901183E-2</v>
      </c>
      <c r="I30" s="1">
        <v>0.54353233461890071</v>
      </c>
      <c r="J30" s="1">
        <v>3.9877647440858539E-2</v>
      </c>
      <c r="K30" s="1">
        <v>0.83252709891459997</v>
      </c>
      <c r="L30" s="1">
        <v>4.1626354945729985E-2</v>
      </c>
      <c r="M30" s="1">
        <v>4.8949998077824415E-2</v>
      </c>
      <c r="N30" s="1">
        <v>5.2436397470759746E-2</v>
      </c>
      <c r="P30" s="1">
        <v>0.64387292654430772</v>
      </c>
      <c r="Q30" s="1">
        <v>4.7239392996647658E-2</v>
      </c>
      <c r="R30" s="1">
        <v>0.98814319297875064</v>
      </c>
      <c r="S30" s="1">
        <v>4.940715964893768E-2</v>
      </c>
      <c r="T30" s="1">
        <v>5.0690173861638051E-2</v>
      </c>
      <c r="U30" s="1">
        <v>4.7509901712439156E-2</v>
      </c>
      <c r="W30" s="1">
        <v>0.62937047089541642</v>
      </c>
      <c r="X30" s="1">
        <v>4.6175383044417977E-2</v>
      </c>
      <c r="Y30" s="1">
        <v>0.96805069022674239</v>
      </c>
      <c r="Z30" s="1">
        <v>4.840253451133731E-2</v>
      </c>
      <c r="AA30" s="1">
        <v>4.8233131493622926E-2</v>
      </c>
      <c r="AB30" s="1">
        <v>4.526607712225398E-2</v>
      </c>
      <c r="AD30" s="1">
        <v>0.62726484452312603</v>
      </c>
      <c r="AE30" s="1">
        <v>4.6020898350926362E-2</v>
      </c>
      <c r="AF30" s="1">
        <v>0.96917384575951393</v>
      </c>
      <c r="AG30" s="1">
        <v>4.8458692287975828E-2</v>
      </c>
      <c r="AH30" s="1">
        <v>4.8635229825744607E-2</v>
      </c>
      <c r="AI30" s="1">
        <v>4.4834536986664439E-2</v>
      </c>
    </row>
    <row r="31" spans="1:35" s="1" customFormat="1">
      <c r="A31" s="6"/>
    </row>
    <row r="32" spans="1:35" s="20" customFormat="1">
      <c r="A32" s="19" t="s">
        <v>217</v>
      </c>
    </row>
    <row r="33" spans="1:35" s="20" customFormat="1">
      <c r="A33" s="19" t="s">
        <v>219</v>
      </c>
      <c r="B33" s="20">
        <v>3.3124334578923778</v>
      </c>
      <c r="C33" s="20">
        <v>0.24302519867148756</v>
      </c>
      <c r="D33" s="20">
        <v>5.0427350427350426</v>
      </c>
      <c r="E33" s="20">
        <v>0.25213675213675218</v>
      </c>
      <c r="F33" s="20">
        <v>0.32380952380952382</v>
      </c>
      <c r="G33" s="20">
        <v>0.53514448514448532</v>
      </c>
      <c r="I33" s="20">
        <v>5.8288278172009038</v>
      </c>
      <c r="J33" s="20">
        <v>0.42764694183425533</v>
      </c>
      <c r="K33" s="20">
        <v>8.2564102564102573</v>
      </c>
      <c r="L33" s="20">
        <v>0.4128205128205128</v>
      </c>
      <c r="M33" s="20">
        <v>0.46986840320173678</v>
      </c>
      <c r="N33" s="20">
        <v>0.74423076923076925</v>
      </c>
      <c r="P33" s="20">
        <v>8.4370560532489112</v>
      </c>
      <c r="Q33" s="20">
        <v>0.6190063135178947</v>
      </c>
      <c r="R33" s="20">
        <v>11.863247863247864</v>
      </c>
      <c r="S33" s="20">
        <v>0.59316239316239316</v>
      </c>
      <c r="T33" s="20">
        <v>0.70937457604124299</v>
      </c>
      <c r="U33" s="20">
        <v>0.868945868945869</v>
      </c>
      <c r="W33" s="20">
        <v>8.5955358418913139</v>
      </c>
      <c r="X33" s="20">
        <v>0.63063359074771164</v>
      </c>
      <c r="Y33" s="20">
        <v>12.05982905982906</v>
      </c>
      <c r="Z33" s="20">
        <v>0.60299145299145307</v>
      </c>
      <c r="AA33" s="20">
        <v>0.71704653371320071</v>
      </c>
      <c r="AB33" s="20">
        <v>0.87286324786324776</v>
      </c>
      <c r="AD33" s="20">
        <v>8.5707806830771229</v>
      </c>
      <c r="AE33" s="20">
        <v>0.62881736486259077</v>
      </c>
      <c r="AF33" s="20">
        <v>11.957264957264957</v>
      </c>
      <c r="AG33" s="20">
        <v>0.59786324786324818</v>
      </c>
      <c r="AH33" s="20">
        <v>0.70185185185185206</v>
      </c>
      <c r="AI33" s="20">
        <v>0.87749287749287741</v>
      </c>
    </row>
    <row r="34" spans="1:35" s="20" customFormat="1">
      <c r="A34" s="19" t="s">
        <v>220</v>
      </c>
      <c r="B34" s="20">
        <v>3.1994821976324874</v>
      </c>
      <c r="C34" s="20">
        <v>0.23473823900458465</v>
      </c>
      <c r="D34" s="20">
        <v>4.8305656882861685</v>
      </c>
      <c r="E34" s="20">
        <v>0.24152828441430826</v>
      </c>
      <c r="F34" s="20">
        <v>0.27710341161232094</v>
      </c>
      <c r="G34" s="20">
        <v>0.40938068109242332</v>
      </c>
      <c r="I34" s="20">
        <v>4.4105577296694554</v>
      </c>
      <c r="J34" s="20">
        <v>0.32359190973363616</v>
      </c>
      <c r="K34" s="20">
        <v>6.8709205403365008</v>
      </c>
      <c r="L34" s="20">
        <v>0.34354602701682529</v>
      </c>
      <c r="M34" s="20">
        <v>0.35842577961366401</v>
      </c>
      <c r="N34" s="20">
        <v>0.38707794581093796</v>
      </c>
      <c r="P34" s="20">
        <v>4.8740680397022889</v>
      </c>
      <c r="Q34" s="20">
        <v>0.35759853556143067</v>
      </c>
      <c r="R34" s="20">
        <v>7.6844064932531655</v>
      </c>
      <c r="S34" s="20">
        <v>0.38422032466265815</v>
      </c>
      <c r="T34" s="20">
        <v>0.36418663504964183</v>
      </c>
      <c r="U34" s="20">
        <v>0.32001336465525759</v>
      </c>
      <c r="W34" s="20">
        <v>4.8366588576106118</v>
      </c>
      <c r="X34" s="20">
        <v>0.35485391471831368</v>
      </c>
      <c r="Y34" s="20">
        <v>7.6104404221308641</v>
      </c>
      <c r="Z34" s="20">
        <v>0.38052202110654332</v>
      </c>
      <c r="AA34" s="20">
        <v>0.36564478415814888</v>
      </c>
      <c r="AB34" s="20">
        <v>0.31083590228467972</v>
      </c>
      <c r="AD34" s="20">
        <v>4.8121501363238579</v>
      </c>
      <c r="AE34" s="20">
        <v>0.35305576935611638</v>
      </c>
      <c r="AF34" s="20">
        <v>7.5844591132961758</v>
      </c>
      <c r="AG34" s="20">
        <v>0.3792229556648084</v>
      </c>
      <c r="AH34" s="20">
        <v>0.37056300865056896</v>
      </c>
      <c r="AI34" s="20">
        <v>0.30979628270580456</v>
      </c>
    </row>
    <row r="35" spans="1:35" s="20" customFormat="1">
      <c r="A35" s="19" t="s">
        <v>225</v>
      </c>
      <c r="B35" s="20">
        <v>0.57974212516963441</v>
      </c>
      <c r="C35" s="20">
        <v>4.2534271839298227E-2</v>
      </c>
      <c r="D35" s="20">
        <v>0.87529238949065169</v>
      </c>
      <c r="E35" s="20">
        <v>4.3764619474532564E-2</v>
      </c>
      <c r="F35" s="20">
        <v>5.021078750141432E-2</v>
      </c>
      <c r="G35" s="20">
        <v>7.4179261330328455E-2</v>
      </c>
      <c r="I35" s="20">
        <v>0.79918747892206266</v>
      </c>
      <c r="J35" s="20">
        <v>5.8634444528397923E-2</v>
      </c>
      <c r="K35" s="20">
        <v>1.2450021065514709</v>
      </c>
      <c r="L35" s="20">
        <v>6.2250105327573593E-2</v>
      </c>
      <c r="M35" s="20">
        <v>6.494629766734436E-2</v>
      </c>
      <c r="N35" s="20">
        <v>7.0138033922108545E-2</v>
      </c>
      <c r="P35" s="20">
        <v>0.88317496051371291</v>
      </c>
      <c r="Q35" s="20">
        <v>6.4796402091982022E-2</v>
      </c>
      <c r="R35" s="20">
        <v>1.392404731728923</v>
      </c>
      <c r="S35" s="20">
        <v>6.962023658644613E-2</v>
      </c>
      <c r="T35" s="20">
        <v>6.5990157381806969E-2</v>
      </c>
      <c r="U35" s="20">
        <v>5.7986016688952625E-2</v>
      </c>
      <c r="W35" s="20">
        <v>0.8763964640611509</v>
      </c>
      <c r="X35" s="20">
        <v>6.429908026860981E-2</v>
      </c>
      <c r="Y35" s="20">
        <v>1.3790021732478595</v>
      </c>
      <c r="Z35" s="20">
        <v>6.8950108662392998E-2</v>
      </c>
      <c r="AA35" s="20">
        <v>6.6254372154936708E-2</v>
      </c>
      <c r="AB35" s="20">
        <v>5.6323072121759785E-2</v>
      </c>
      <c r="AD35" s="20">
        <v>0.87195551478051836</v>
      </c>
      <c r="AE35" s="20">
        <v>6.3973258604586927E-2</v>
      </c>
      <c r="AF35" s="20">
        <v>1.3742943929671452</v>
      </c>
      <c r="AG35" s="20">
        <v>6.8714719648357181E-2</v>
      </c>
      <c r="AH35" s="20">
        <v>6.7145548208801545E-2</v>
      </c>
      <c r="AI35" s="20">
        <v>5.6134694369737587E-2</v>
      </c>
    </row>
    <row r="36" spans="1:35" s="1" customFormat="1">
      <c r="A36" s="6"/>
    </row>
    <row r="37" spans="1:35" s="1" customFormat="1">
      <c r="A37" s="6" t="s">
        <v>226</v>
      </c>
    </row>
    <row r="38" spans="1:35" s="1" customFormat="1">
      <c r="A38" s="6" t="s">
        <v>219</v>
      </c>
      <c r="B38" s="1">
        <v>2.2293509136237741</v>
      </c>
      <c r="C38" s="1">
        <v>0.16356206262830325</v>
      </c>
      <c r="D38" s="1">
        <v>3.7777777777777777</v>
      </c>
      <c r="E38" s="1">
        <v>0.18888888888888891</v>
      </c>
      <c r="F38" s="1">
        <v>0.28869047619047628</v>
      </c>
      <c r="G38" s="1">
        <v>0.50608465608465625</v>
      </c>
      <c r="I38" s="1">
        <v>2.7388399909605465</v>
      </c>
      <c r="J38" s="1">
        <v>0.20094203895528581</v>
      </c>
      <c r="K38" s="1">
        <v>4.2361111111111107</v>
      </c>
      <c r="L38" s="1">
        <v>0.21180555555555561</v>
      </c>
      <c r="M38" s="1">
        <v>0.31646825396825401</v>
      </c>
      <c r="N38" s="1">
        <v>0.61889880952380971</v>
      </c>
      <c r="P38" s="1">
        <v>3.6520216880906164</v>
      </c>
      <c r="Q38" s="1">
        <v>0.26793996244245161</v>
      </c>
      <c r="R38" s="1">
        <v>5.7222222222222223</v>
      </c>
      <c r="S38" s="1">
        <v>0.2861111111111112</v>
      </c>
      <c r="T38" s="1">
        <v>0.46173941798941809</v>
      </c>
      <c r="U38" s="1">
        <v>0.67638888888888893</v>
      </c>
      <c r="W38" s="1">
        <v>4.3780767253333002</v>
      </c>
      <c r="X38" s="1">
        <v>0.32120885732452653</v>
      </c>
      <c r="Y38" s="1">
        <v>6.833333333333333</v>
      </c>
      <c r="Z38" s="1">
        <v>0.34166666666666673</v>
      </c>
      <c r="AA38" s="1">
        <v>0.51736111111111138</v>
      </c>
      <c r="AB38" s="1">
        <v>0.67495590828924179</v>
      </c>
      <c r="AD38" s="1">
        <v>4.6033634956261755</v>
      </c>
      <c r="AE38" s="1">
        <v>0.3377376005595138</v>
      </c>
      <c r="AF38" s="1">
        <v>6.9444444444444446</v>
      </c>
      <c r="AG38" s="1">
        <v>0.34722222222222238</v>
      </c>
      <c r="AH38" s="1">
        <v>0.49189814814814831</v>
      </c>
      <c r="AI38" s="1">
        <v>0.69380511463844796</v>
      </c>
    </row>
    <row r="39" spans="1:35" s="1" customFormat="1">
      <c r="A39" s="6" t="s">
        <v>220</v>
      </c>
      <c r="B39" s="1">
        <v>2.8094660161966147</v>
      </c>
      <c r="C39" s="1">
        <v>0.20612369891391152</v>
      </c>
      <c r="D39" s="1">
        <v>4.3092505221439392</v>
      </c>
      <c r="E39" s="1">
        <v>0.21546252610719696</v>
      </c>
      <c r="F39" s="1">
        <v>0.28261841337197013</v>
      </c>
      <c r="G39" s="1">
        <v>0.3925591087236705</v>
      </c>
      <c r="I39" s="1">
        <v>3.1231832624820175</v>
      </c>
      <c r="J39" s="1">
        <v>0.22914037142201163</v>
      </c>
      <c r="K39" s="1">
        <v>4.6648009348876105</v>
      </c>
      <c r="L39" s="1">
        <v>0.23324004674438056</v>
      </c>
      <c r="M39" s="1">
        <v>0.30628803155958273</v>
      </c>
      <c r="N39" s="1">
        <v>0.42450987061992385</v>
      </c>
      <c r="P39" s="1">
        <v>3.6155844665856924</v>
      </c>
      <c r="Q39" s="1">
        <v>0.26526665198721139</v>
      </c>
      <c r="R39" s="1">
        <v>5.4829369692781151</v>
      </c>
      <c r="S39" s="1">
        <v>0.27414684846390563</v>
      </c>
      <c r="T39" s="1">
        <v>0.36713548607873953</v>
      </c>
      <c r="U39" s="1">
        <v>0.41055851496431373</v>
      </c>
      <c r="W39" s="1">
        <v>3.7282042914585798</v>
      </c>
      <c r="X39" s="1">
        <v>0.27352929504465029</v>
      </c>
      <c r="Y39" s="1">
        <v>5.5258674674303974</v>
      </c>
      <c r="Z39" s="1">
        <v>0.27629337337151982</v>
      </c>
      <c r="AA39" s="1">
        <v>0.34194781172978939</v>
      </c>
      <c r="AB39" s="1">
        <v>0.40027773655667376</v>
      </c>
      <c r="AD39" s="1">
        <v>3.8883799793024632</v>
      </c>
      <c r="AE39" s="1">
        <v>0.28528099628044501</v>
      </c>
      <c r="AF39" s="1">
        <v>5.7772962361027513</v>
      </c>
      <c r="AG39" s="1">
        <v>0.28886481180513729</v>
      </c>
      <c r="AH39" s="1">
        <v>0.33599865227619657</v>
      </c>
      <c r="AI39" s="1">
        <v>0.39900093649642482</v>
      </c>
    </row>
    <row r="40" spans="1:35" s="1" customFormat="1">
      <c r="A40" s="6" t="s">
        <v>225</v>
      </c>
      <c r="B40" s="1">
        <v>0.64894161603789047</v>
      </c>
      <c r="C40" s="1">
        <v>4.7611270435648584E-2</v>
      </c>
      <c r="D40" s="1">
        <v>0.99536779645335538</v>
      </c>
      <c r="E40" s="1">
        <v>4.976838982266777E-2</v>
      </c>
      <c r="F40" s="1">
        <v>6.5280323320641931E-2</v>
      </c>
      <c r="G40" s="1">
        <v>9.067486167723933E-2</v>
      </c>
      <c r="I40" s="1">
        <v>0.72140527126978871</v>
      </c>
      <c r="J40" s="1">
        <v>5.2927752844445265E-2</v>
      </c>
      <c r="K40" s="1">
        <v>1.0774942425817822</v>
      </c>
      <c r="L40" s="1">
        <v>5.3874712129089113E-2</v>
      </c>
      <c r="M40" s="1">
        <v>7.0747625715160092E-2</v>
      </c>
      <c r="N40" s="1">
        <v>9.8054975527723243E-2</v>
      </c>
      <c r="P40" s="1">
        <v>0.83514205658340035</v>
      </c>
      <c r="Q40" s="1">
        <v>6.1272344576918561E-2</v>
      </c>
      <c r="R40" s="1">
        <v>1.2664705523984621</v>
      </c>
      <c r="S40" s="1">
        <v>6.3323527619923076E-2</v>
      </c>
      <c r="T40" s="1">
        <v>8.4802412368500502E-2</v>
      </c>
      <c r="U40" s="1">
        <v>9.4832436001394488E-2</v>
      </c>
      <c r="W40" s="1">
        <v>0.86115543091488789</v>
      </c>
      <c r="X40" s="1">
        <v>6.3180882679008704E-2</v>
      </c>
      <c r="Y40" s="1">
        <v>1.2763868093268762</v>
      </c>
      <c r="Z40" s="1">
        <v>6.3819340466343799E-2</v>
      </c>
      <c r="AA40" s="1">
        <v>7.8984463334053137E-2</v>
      </c>
      <c r="AB40" s="1">
        <v>9.245774098265451E-2</v>
      </c>
      <c r="AD40" s="1">
        <v>0.89815344730666746</v>
      </c>
      <c r="AE40" s="1">
        <v>6.5895337293225831E-2</v>
      </c>
      <c r="AF40" s="1">
        <v>1.3344628246693007</v>
      </c>
      <c r="AG40" s="1">
        <v>6.6723141233464955E-2</v>
      </c>
      <c r="AH40" s="1">
        <v>7.7610302860986413E-2</v>
      </c>
      <c r="AI40" s="1">
        <v>9.2162820634916362E-2</v>
      </c>
    </row>
    <row r="41" spans="1:35" s="1" customFormat="1">
      <c r="A41" s="6"/>
    </row>
    <row r="42" spans="1:35" s="20" customFormat="1">
      <c r="A42" s="19" t="s">
        <v>227</v>
      </c>
    </row>
    <row r="43" spans="1:35" s="20" customFormat="1">
      <c r="A43" s="19" t="s">
        <v>219</v>
      </c>
      <c r="B43" s="20">
        <v>4.033336342310772</v>
      </c>
      <c r="C43" s="20">
        <v>0.29591609261267598</v>
      </c>
      <c r="D43" s="20">
        <v>3.8666666666666667</v>
      </c>
      <c r="E43" s="20">
        <v>0.19333333333333325</v>
      </c>
      <c r="F43" s="20">
        <v>0.75702380952380965</v>
      </c>
      <c r="G43" s="20">
        <v>0.9</v>
      </c>
      <c r="I43" s="20">
        <v>4.1726152683822093</v>
      </c>
      <c r="J43" s="20">
        <v>0.30613464918431482</v>
      </c>
      <c r="K43" s="20">
        <v>4</v>
      </c>
      <c r="L43" s="20">
        <v>0.1999999999999999</v>
      </c>
      <c r="M43" s="20">
        <v>0.79035714285714298</v>
      </c>
      <c r="N43" s="20">
        <v>0.91666666666666663</v>
      </c>
      <c r="P43" s="20">
        <v>4.1595222930250637</v>
      </c>
      <c r="Q43" s="20">
        <v>0.30517404937821463</v>
      </c>
      <c r="R43" s="20">
        <v>4</v>
      </c>
      <c r="S43" s="20">
        <v>0.1999999999999999</v>
      </c>
      <c r="T43" s="20">
        <v>0.79035714285714298</v>
      </c>
      <c r="U43" s="20">
        <v>0.9111111111111112</v>
      </c>
      <c r="W43" s="20">
        <v>4.4028659897380553</v>
      </c>
      <c r="X43" s="20">
        <v>0.32302758545400262</v>
      </c>
      <c r="Y43" s="20">
        <v>4.2</v>
      </c>
      <c r="Z43" s="20">
        <v>0.20999999999999991</v>
      </c>
      <c r="AA43" s="20">
        <v>0.85398148148148156</v>
      </c>
      <c r="AB43" s="20">
        <v>0.98333333333333328</v>
      </c>
      <c r="AD43" s="20">
        <v>4.4659589650952007</v>
      </c>
      <c r="AE43" s="20">
        <v>0.32765656383677194</v>
      </c>
      <c r="AF43" s="20">
        <v>4.2666666666666666</v>
      </c>
      <c r="AG43" s="20">
        <v>0.21333333333333324</v>
      </c>
      <c r="AH43" s="20">
        <v>0.83398148148148143</v>
      </c>
      <c r="AI43" s="20">
        <v>0.98333333333333328</v>
      </c>
    </row>
    <row r="44" spans="1:35" s="20" customFormat="1">
      <c r="A44" s="19" t="s">
        <v>220</v>
      </c>
      <c r="B44" s="20">
        <v>3.2479213885739537</v>
      </c>
      <c r="C44" s="20">
        <v>0.23829210481100155</v>
      </c>
      <c r="D44" s="20">
        <v>4.8971021222149638</v>
      </c>
      <c r="E44" s="20">
        <v>0.24485510611074807</v>
      </c>
      <c r="F44" s="20">
        <v>0.3712488447216637</v>
      </c>
      <c r="G44" s="20">
        <v>0.30512857662936466</v>
      </c>
      <c r="I44" s="20">
        <v>3.1676361774926032</v>
      </c>
      <c r="J44" s="20">
        <v>0.2324017738439178</v>
      </c>
      <c r="K44" s="20">
        <v>4.8423419811150232</v>
      </c>
      <c r="L44" s="20">
        <v>0.24211709905575102</v>
      </c>
      <c r="M44" s="20">
        <v>0.34489201129143943</v>
      </c>
      <c r="N44" s="20">
        <v>0.26533431525261625</v>
      </c>
      <c r="P44" s="20">
        <v>3.1726676572756323</v>
      </c>
      <c r="Q44" s="20">
        <v>0.23277092129681798</v>
      </c>
      <c r="R44" s="20">
        <v>4.8423419811150232</v>
      </c>
      <c r="S44" s="20">
        <v>0.24211709905575102</v>
      </c>
      <c r="T44" s="20">
        <v>0.34489201129143943</v>
      </c>
      <c r="U44" s="20">
        <v>0.27589399559822231</v>
      </c>
      <c r="W44" s="20">
        <v>2.9736764097295416</v>
      </c>
      <c r="X44" s="20">
        <v>0.21817141670796331</v>
      </c>
      <c r="Y44" s="20">
        <v>4.737233297014706</v>
      </c>
      <c r="Z44" s="20">
        <v>0.23686166485073523</v>
      </c>
      <c r="AA44" s="20">
        <v>0.27231768141489066</v>
      </c>
      <c r="AB44" s="20">
        <v>9.1287092917527776E-2</v>
      </c>
      <c r="AD44" s="20">
        <v>2.9629456476899243</v>
      </c>
      <c r="AE44" s="20">
        <v>0.21738412675641408</v>
      </c>
      <c r="AF44" s="20">
        <v>4.7192440462235146</v>
      </c>
      <c r="AG44" s="20">
        <v>0.23596220231117565</v>
      </c>
      <c r="AH44" s="20">
        <v>0.28304553346999212</v>
      </c>
      <c r="AI44" s="20">
        <v>9.1287092917527776E-2</v>
      </c>
    </row>
    <row r="45" spans="1:35" s="20" customFormat="1">
      <c r="A45" s="19" t="s">
        <v>225</v>
      </c>
      <c r="B45" s="20">
        <v>1.162232385538043</v>
      </c>
      <c r="C45" s="20">
        <v>8.5270167684375786E-2</v>
      </c>
      <c r="D45" s="20">
        <v>1.7523732876503748</v>
      </c>
      <c r="E45" s="20">
        <v>8.761866438251871E-2</v>
      </c>
      <c r="F45" s="20">
        <v>0.13284725176755219</v>
      </c>
      <c r="G45" s="20">
        <v>0.10918685247720221</v>
      </c>
      <c r="I45" s="20">
        <v>1.1335032196392734</v>
      </c>
      <c r="J45" s="20">
        <v>8.3162378550203378E-2</v>
      </c>
      <c r="K45" s="20">
        <v>1.7327779828973471</v>
      </c>
      <c r="L45" s="20">
        <v>8.6638899144867304E-2</v>
      </c>
      <c r="M45" s="20">
        <v>0.123415753363495</v>
      </c>
      <c r="N45" s="20">
        <v>9.4946920595436593E-2</v>
      </c>
      <c r="P45" s="20">
        <v>1.1353036784716788</v>
      </c>
      <c r="Q45" s="20">
        <v>8.3294473842382796E-2</v>
      </c>
      <c r="R45" s="20">
        <v>1.7327779828973471</v>
      </c>
      <c r="S45" s="20">
        <v>8.6638899144867304E-2</v>
      </c>
      <c r="T45" s="20">
        <v>0.123415753363495</v>
      </c>
      <c r="U45" s="20">
        <v>9.8725584242213282E-2</v>
      </c>
      <c r="W45" s="20">
        <v>1.0640968835195914</v>
      </c>
      <c r="X45" s="20">
        <v>7.8070204220072686E-2</v>
      </c>
      <c r="Y45" s="20">
        <v>1.6951660144881264</v>
      </c>
      <c r="Z45" s="20">
        <v>8.4758300724406294E-2</v>
      </c>
      <c r="AA45" s="20">
        <v>9.7445840163631378E-2</v>
      </c>
      <c r="AB45" s="20">
        <v>3.2666066409000938E-2</v>
      </c>
      <c r="AD45" s="20">
        <v>1.0602570001998104</v>
      </c>
      <c r="AE45" s="20">
        <v>7.7788481305928844E-2</v>
      </c>
      <c r="AF45" s="20">
        <v>1.6887287620550344</v>
      </c>
      <c r="AG45" s="20">
        <v>8.4436438102751699E-2</v>
      </c>
      <c r="AH45" s="20">
        <v>0.1012846821779617</v>
      </c>
      <c r="AI45" s="20">
        <v>3.2666066409000938E-2</v>
      </c>
    </row>
    <row r="46" spans="1:35" s="16" customFormat="1">
      <c r="A46" s="18"/>
    </row>
    <row r="47" spans="1:35" s="7" customFormat="1" ht="21">
      <c r="A47" s="27" t="s">
        <v>223</v>
      </c>
      <c r="B47" s="28"/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8"/>
      <c r="S47" s="28"/>
      <c r="T47" s="28"/>
      <c r="U47" s="28"/>
      <c r="V47" s="28"/>
      <c r="W47" s="28"/>
      <c r="X47" s="28"/>
      <c r="Y47" s="28"/>
      <c r="Z47" s="28"/>
      <c r="AA47" s="28"/>
      <c r="AB47" s="28"/>
      <c r="AC47" s="28"/>
      <c r="AD47" s="28"/>
      <c r="AE47" s="28"/>
      <c r="AF47" s="28"/>
      <c r="AG47" s="28"/>
      <c r="AH47" s="28"/>
      <c r="AI47" s="28"/>
    </row>
    <row r="48" spans="1:35" s="14" customFormat="1">
      <c r="A48" s="29"/>
      <c r="B48" s="29" t="s">
        <v>1</v>
      </c>
      <c r="C48" s="29" t="s">
        <v>2</v>
      </c>
      <c r="D48" s="29" t="s">
        <v>3</v>
      </c>
      <c r="E48" s="29" t="s">
        <v>4</v>
      </c>
      <c r="F48" s="29" t="s">
        <v>5</v>
      </c>
      <c r="G48" s="29" t="s">
        <v>221</v>
      </c>
      <c r="H48" s="29"/>
      <c r="I48" s="29" t="s">
        <v>1</v>
      </c>
      <c r="J48" s="29" t="s">
        <v>2</v>
      </c>
      <c r="K48" s="29" t="s">
        <v>3</v>
      </c>
      <c r="L48" s="29" t="s">
        <v>4</v>
      </c>
      <c r="M48" s="29" t="s">
        <v>5</v>
      </c>
      <c r="N48" s="29" t="s">
        <v>221</v>
      </c>
      <c r="O48" s="29"/>
      <c r="P48" s="29" t="s">
        <v>1</v>
      </c>
      <c r="Q48" s="29" t="s">
        <v>2</v>
      </c>
      <c r="R48" s="29" t="s">
        <v>3</v>
      </c>
      <c r="S48" s="29" t="s">
        <v>4</v>
      </c>
      <c r="T48" s="29" t="s">
        <v>5</v>
      </c>
      <c r="U48" s="29" t="s">
        <v>221</v>
      </c>
      <c r="V48" s="29"/>
      <c r="W48" s="29" t="s">
        <v>1</v>
      </c>
      <c r="X48" s="29" t="s">
        <v>2</v>
      </c>
      <c r="Y48" s="29" t="s">
        <v>3</v>
      </c>
      <c r="Z48" s="29" t="s">
        <v>4</v>
      </c>
      <c r="AA48" s="29" t="s">
        <v>5</v>
      </c>
      <c r="AB48" s="29" t="s">
        <v>221</v>
      </c>
      <c r="AC48" s="29"/>
      <c r="AD48" s="29" t="s">
        <v>1</v>
      </c>
      <c r="AE48" s="29" t="s">
        <v>2</v>
      </c>
      <c r="AF48" s="29" t="s">
        <v>3</v>
      </c>
      <c r="AG48" s="29" t="s">
        <v>4</v>
      </c>
      <c r="AH48" s="29" t="s">
        <v>5</v>
      </c>
      <c r="AI48" s="29" t="s">
        <v>221</v>
      </c>
    </row>
    <row r="49" spans="1:35" s="7" customFormat="1">
      <c r="A49" s="29" t="s">
        <v>219</v>
      </c>
      <c r="B49" s="28">
        <f t="shared" ref="B49:G49" si="0">AVERAGE(B3,B26)</f>
        <v>3.4165822834623243</v>
      </c>
      <c r="C49" s="28">
        <f t="shared" si="0"/>
        <v>0.25066634508160834</v>
      </c>
      <c r="D49" s="28">
        <f t="shared" si="0"/>
        <v>5.0525114155251138</v>
      </c>
      <c r="E49" s="28">
        <f t="shared" si="0"/>
        <v>0.2526255707762558</v>
      </c>
      <c r="F49" s="28">
        <f t="shared" si="0"/>
        <v>0.41528049575994802</v>
      </c>
      <c r="G49" s="28">
        <f t="shared" si="0"/>
        <v>0.61574164673479737</v>
      </c>
      <c r="H49" s="28"/>
      <c r="I49" s="28">
        <f t="shared" ref="I49:N49" si="1">AVERAGE(I3,I26)</f>
        <v>4.9640533881486961</v>
      </c>
      <c r="J49" s="28">
        <f t="shared" si="1"/>
        <v>0.36420054205052771</v>
      </c>
      <c r="K49" s="28">
        <f t="shared" si="1"/>
        <v>6.9726027397260282</v>
      </c>
      <c r="L49" s="28">
        <f t="shared" si="1"/>
        <v>0.34863013698630096</v>
      </c>
      <c r="M49" s="28">
        <f t="shared" si="1"/>
        <v>0.50528556932666524</v>
      </c>
      <c r="N49" s="28">
        <f t="shared" si="1"/>
        <v>0.75242987606001321</v>
      </c>
      <c r="O49" s="28"/>
      <c r="P49" s="28">
        <f t="shared" ref="P49:U49" si="2">AVERAGE(P3,P26)</f>
        <v>6.3529234742052889</v>
      </c>
      <c r="Q49" s="28">
        <f t="shared" si="2"/>
        <v>0.46609856743985989</v>
      </c>
      <c r="R49" s="28">
        <f t="shared" si="2"/>
        <v>8.885844748858446</v>
      </c>
      <c r="S49" s="28">
        <f t="shared" si="2"/>
        <v>0.44429223744292201</v>
      </c>
      <c r="T49" s="28">
        <f t="shared" si="2"/>
        <v>0.6466704718417049</v>
      </c>
      <c r="U49" s="28">
        <f t="shared" si="2"/>
        <v>0.81642567224759011</v>
      </c>
      <c r="V49" s="28"/>
      <c r="W49" s="28">
        <f t="shared" ref="W49:AB49" si="3">AVERAGE(W3,W26)</f>
        <v>6.6710893964154643</v>
      </c>
      <c r="X49" s="28">
        <f t="shared" si="3"/>
        <v>0.48944162849709932</v>
      </c>
      <c r="Y49" s="28">
        <f t="shared" si="3"/>
        <v>9.3150684931506866</v>
      </c>
      <c r="Z49" s="28">
        <f t="shared" si="3"/>
        <v>0.46575342465753389</v>
      </c>
      <c r="AA49" s="28">
        <f t="shared" si="3"/>
        <v>0.67560882800608857</v>
      </c>
      <c r="AB49" s="28">
        <f t="shared" si="3"/>
        <v>0.82759204899615879</v>
      </c>
      <c r="AC49" s="28"/>
      <c r="AD49" s="28">
        <f t="shared" ref="AD49:AI49" si="4">AVERAGE(AD3,AD26)</f>
        <v>6.7421842417939146</v>
      </c>
      <c r="AE49" s="28">
        <f t="shared" si="4"/>
        <v>0.49465768465105742</v>
      </c>
      <c r="AF49" s="28">
        <f t="shared" si="4"/>
        <v>9.3105022831050235</v>
      </c>
      <c r="AG49" s="28">
        <f t="shared" si="4"/>
        <v>0.465525114155251</v>
      </c>
      <c r="AH49" s="28">
        <f t="shared" si="4"/>
        <v>0.65645611364789458</v>
      </c>
      <c r="AI49" s="28">
        <f t="shared" si="4"/>
        <v>0.83768935275784595</v>
      </c>
    </row>
    <row r="50" spans="1:35" s="7" customFormat="1">
      <c r="A50" s="29"/>
      <c r="B50" s="28"/>
      <c r="C50" s="28"/>
      <c r="D50" s="28"/>
      <c r="E50" s="28"/>
      <c r="F50" s="28"/>
      <c r="G50" s="28"/>
      <c r="H50" s="28"/>
      <c r="I50" s="28"/>
      <c r="J50" s="28"/>
      <c r="K50" s="28"/>
      <c r="L50" s="28"/>
      <c r="M50" s="28"/>
      <c r="N50" s="28"/>
      <c r="O50" s="28"/>
      <c r="P50" s="28"/>
      <c r="Q50" s="28"/>
      <c r="R50" s="28"/>
      <c r="S50" s="28"/>
      <c r="T50" s="28"/>
      <c r="U50" s="28"/>
      <c r="V50" s="28"/>
      <c r="W50" s="28"/>
      <c r="X50" s="28"/>
      <c r="Y50" s="28"/>
      <c r="Z50" s="28"/>
      <c r="AA50" s="28"/>
      <c r="AB50" s="28"/>
      <c r="AC50" s="28"/>
      <c r="AD50" s="28"/>
      <c r="AE50" s="28"/>
      <c r="AF50" s="28"/>
      <c r="AG50" s="28"/>
      <c r="AH50" s="28"/>
      <c r="AI50" s="28"/>
    </row>
    <row r="51" spans="1:35" s="7" customFormat="1">
      <c r="A51" s="29" t="s">
        <v>220</v>
      </c>
      <c r="B51" s="28">
        <f>STDEV('Judge1 CORRECTED DATA'!B2:B222,'Judge2 CORRECTED DATA'!B2:B222)</f>
        <v>3.272919742898162</v>
      </c>
      <c r="C51" s="28">
        <f>STDEV('Judge1 CORRECTED DATA'!C2:C222,'Judge2 CORRECTED DATA'!C2:C222)</f>
        <v>0.2401261733601007</v>
      </c>
      <c r="D51" s="28">
        <f>STDEV('Judge1 CORRECTED DATA'!D2:D222,'Judge2 CORRECTED DATA'!D2:D222)</f>
        <v>4.9301278610614157</v>
      </c>
      <c r="E51" s="28">
        <f>STDEV('Judge1 CORRECTED DATA'!E2:E222,'Judge2 CORRECTED DATA'!E2:E222)</f>
        <v>0.2465063930530709</v>
      </c>
      <c r="F51" s="28">
        <f>STDEV('Judge1 CORRECTED DATA'!F2:F222,'Judge2 CORRECTED DATA'!F2:F222)</f>
        <v>0.33462696023067023</v>
      </c>
      <c r="G51" s="28">
        <f>STDEV('Judge1 CORRECTED DATA'!G2:G222,'Judge2 CORRECTED DATA'!G2:G222)</f>
        <v>0.40337074580910032</v>
      </c>
      <c r="H51" s="28"/>
      <c r="I51" s="28">
        <f>STDEV('Judge1 CORRECTED DATA'!I2:I222,'Judge2 CORRECTED DATA'!I2:I222)</f>
        <v>4.2570388758908955</v>
      </c>
      <c r="J51" s="28">
        <f>STDEV('Judge1 CORRECTED DATA'!J2:J222,'Judge2 CORRECTED DATA'!J2:J222)</f>
        <v>0.31232860424731451</v>
      </c>
      <c r="K51" s="28">
        <f>STDEV('Judge1 CORRECTED DATA'!K2:K222,'Judge2 CORRECTED DATA'!K2:K222)</f>
        <v>6.4806826548201508</v>
      </c>
      <c r="L51" s="28">
        <f>STDEV('Judge1 CORRECTED DATA'!L2:L222,'Judge2 CORRECTED DATA'!L2:L222)</f>
        <v>0.32403413274100851</v>
      </c>
      <c r="M51" s="28">
        <f>STDEV('Judge1 CORRECTED DATA'!M2:M222,'Judge2 CORRECTED DATA'!M2:M222)</f>
        <v>0.36890519648818026</v>
      </c>
      <c r="N51" s="28">
        <f>STDEV('Judge1 CORRECTED DATA'!N2:N222,'Judge2 CORRECTED DATA'!N2:N222)</f>
        <v>0.38167934402239156</v>
      </c>
      <c r="O51" s="28"/>
      <c r="P51" s="28">
        <f>STDEV('Judge1 CORRECTED DATA'!P2:P222,'Judge2 CORRECTED DATA'!P2:P222)</f>
        <v>4.8912164110444882</v>
      </c>
      <c r="Q51" s="28">
        <f>STDEV('Judge1 CORRECTED DATA'!Q2:Q222,'Judge2 CORRECTED DATA'!Q2:Q222)</f>
        <v>0.3588566699225586</v>
      </c>
      <c r="R51" s="28">
        <f>STDEV('Judge1 CORRECTED DATA'!R2:R222,'Judge2 CORRECTED DATA'!R2:R222)</f>
        <v>7.4848882443735816</v>
      </c>
      <c r="S51" s="28">
        <f>STDEV('Judge1 CORRECTED DATA'!S2:S222,'Judge2 CORRECTED DATA'!S2:S222)</f>
        <v>0.37424441221867993</v>
      </c>
      <c r="T51" s="28">
        <f>STDEV('Judge1 CORRECTED DATA'!T2:T222,'Judge2 CORRECTED DATA'!T2:T222)</f>
        <v>0.38105594152060518</v>
      </c>
      <c r="U51" s="28">
        <f>STDEV('Judge1 CORRECTED DATA'!U2:U222,'Judge2 CORRECTED DATA'!U2:U222)</f>
        <v>0.35502281947445591</v>
      </c>
      <c r="V51" s="28"/>
      <c r="W51" s="28">
        <f>STDEV('Judge1 CORRECTED DATA'!W2:W222,'Judge2 CORRECTED DATA'!W2:W222)</f>
        <v>4.7557215544788898</v>
      </c>
      <c r="X51" s="28">
        <f>STDEV('Judge1 CORRECTED DATA'!X2:X222,'Judge2 CORRECTED DATA'!X2:X222)</f>
        <v>0.34891574134107695</v>
      </c>
      <c r="Y51" s="28">
        <f>STDEV('Judge1 CORRECTED DATA'!Y2:Y222,'Judge2 CORRECTED DATA'!Y2:Y222)</f>
        <v>7.2988699397950603</v>
      </c>
      <c r="Z51" s="28">
        <f>STDEV('Judge1 CORRECTED DATA'!Z2:Z222,'Judge2 CORRECTED DATA'!Z2:Z222)</f>
        <v>0.36494349698975354</v>
      </c>
      <c r="AA51" s="28">
        <f>STDEV('Judge1 CORRECTED DATA'!AA2:AA222,'Judge2 CORRECTED DATA'!AA2:AA222)</f>
        <v>0.363730329756208</v>
      </c>
      <c r="AB51" s="28">
        <f>STDEV('Judge1 CORRECTED DATA'!AB2:AB222,'Judge2 CORRECTED DATA'!AB2:AB222)</f>
        <v>0.33718515995593618</v>
      </c>
      <c r="AC51" s="28"/>
      <c r="AD51" s="28">
        <f>STDEV('Judge1 CORRECTED DATA'!AD2:AD222,'Judge2 CORRECTED DATA'!AD2:AD222)</f>
        <v>4.7445132367552914</v>
      </c>
      <c r="AE51" s="28">
        <f>STDEV('Judge1 CORRECTED DATA'!AE2:AE222,'Judge2 CORRECTED DATA'!AE2:AE222)</f>
        <v>0.34809341428872226</v>
      </c>
      <c r="AF51" s="28">
        <f>STDEV('Judge1 CORRECTED DATA'!AF2:AF222,'Judge2 CORRECTED DATA'!AF2:AF222)</f>
        <v>7.3140990597652458</v>
      </c>
      <c r="AG51" s="28">
        <f>STDEV('Judge1 CORRECTED DATA'!AG2:AG222,'Judge2 CORRECTED DATA'!AG2:AG222)</f>
        <v>0.36570495298826355</v>
      </c>
      <c r="AH51" s="28">
        <f>STDEV('Judge1 CORRECTED DATA'!AH2:AH222,'Judge2 CORRECTED DATA'!AH2:AH222)</f>
        <v>0.3662439093792732</v>
      </c>
      <c r="AI51" s="28">
        <f>STDEV('Judge1 CORRECTED DATA'!AI2:AI222,'Judge2 CORRECTED DATA'!AI2:AI222)</f>
        <v>0.33261391567319054</v>
      </c>
    </row>
    <row r="52" spans="1:35" s="7" customFormat="1">
      <c r="A52" s="29"/>
      <c r="B52" s="28"/>
      <c r="C52" s="28"/>
      <c r="D52" s="28"/>
      <c r="E52" s="28"/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  <c r="Z52" s="28"/>
      <c r="AA52" s="28"/>
      <c r="AB52" s="28"/>
      <c r="AC52" s="28"/>
      <c r="AD52" s="28"/>
      <c r="AE52" s="28"/>
      <c r="AF52" s="28"/>
      <c r="AG52" s="28"/>
      <c r="AH52" s="28"/>
      <c r="AI52" s="28"/>
    </row>
    <row r="53" spans="1:35" s="30" customFormat="1">
      <c r="A53" s="31" t="s">
        <v>224</v>
      </c>
      <c r="B53" s="30">
        <f>CONFIDENCE(0.05,B51,219*2)</f>
        <v>0.30651123052360907</v>
      </c>
      <c r="C53" s="30">
        <f t="shared" ref="C53:AI53" si="5">CONFIDENCE(0.05,C51,219*2)</f>
        <v>2.2487984631225977E-2</v>
      </c>
      <c r="D53" s="30">
        <f t="shared" si="5"/>
        <v>0.46170993364919882</v>
      </c>
      <c r="E53" s="30">
        <f t="shared" si="5"/>
        <v>2.308549668245995E-2</v>
      </c>
      <c r="F53" s="30">
        <f t="shared" si="5"/>
        <v>3.1338049632666752E-2</v>
      </c>
      <c r="G53" s="30">
        <f t="shared" si="5"/>
        <v>3.7775953389462713E-2</v>
      </c>
      <c r="I53" s="30">
        <f t="shared" si="5"/>
        <v>0.39867467788279348</v>
      </c>
      <c r="J53" s="30">
        <f t="shared" si="5"/>
        <v>2.9249792948113983E-2</v>
      </c>
      <c r="K53" s="30">
        <f t="shared" si="5"/>
        <v>0.60692047810588234</v>
      </c>
      <c r="L53" s="30">
        <f t="shared" si="5"/>
        <v>3.0346023905294207E-2</v>
      </c>
      <c r="M53" s="30">
        <f t="shared" si="5"/>
        <v>3.4548230511151967E-2</v>
      </c>
      <c r="N53" s="30">
        <f t="shared" si="5"/>
        <v>3.5744538391324465E-2</v>
      </c>
      <c r="P53" s="30">
        <f t="shared" si="5"/>
        <v>0.45806584905102743</v>
      </c>
      <c r="Q53" s="30">
        <f t="shared" si="5"/>
        <v>3.3607178947250627E-2</v>
      </c>
      <c r="R53" s="30">
        <f t="shared" si="5"/>
        <v>0.70096503621660211</v>
      </c>
      <c r="S53" s="30">
        <f t="shared" si="5"/>
        <v>3.504825181083019E-2</v>
      </c>
      <c r="T53" s="30">
        <f t="shared" si="5"/>
        <v>3.568615630959189E-2</v>
      </c>
      <c r="U53" s="30">
        <f t="shared" si="5"/>
        <v>3.3248136162580669E-2</v>
      </c>
      <c r="W53" s="30">
        <f t="shared" si="5"/>
        <v>0.445376660657191</v>
      </c>
      <c r="X53" s="30">
        <f t="shared" si="5"/>
        <v>3.2676204010065289E-2</v>
      </c>
      <c r="Y53" s="30">
        <f t="shared" si="5"/>
        <v>0.68354429146415374</v>
      </c>
      <c r="Z53" s="30">
        <f t="shared" si="5"/>
        <v>3.4177214573207736E-2</v>
      </c>
      <c r="AA53" s="30">
        <f t="shared" si="5"/>
        <v>3.4063600610509184E-2</v>
      </c>
      <c r="AB53" s="30">
        <f t="shared" si="5"/>
        <v>3.1577626832021512E-2</v>
      </c>
      <c r="AD53" s="30">
        <f t="shared" si="5"/>
        <v>0.44432699383752194</v>
      </c>
      <c r="AE53" s="30">
        <f t="shared" si="5"/>
        <v>3.2599192504587038E-2</v>
      </c>
      <c r="AF53" s="30">
        <f t="shared" si="5"/>
        <v>0.68497050923560443</v>
      </c>
      <c r="AG53" s="30">
        <f t="shared" si="5"/>
        <v>3.4248525461780338E-2</v>
      </c>
      <c r="AH53" s="30">
        <f t="shared" si="5"/>
        <v>3.4298999105983011E-2</v>
      </c>
      <c r="AI53" s="30">
        <f t="shared" si="5"/>
        <v>3.114952659730947E-2</v>
      </c>
    </row>
    <row r="54" spans="1:35" s="30" customFormat="1">
      <c r="A54" s="31"/>
    </row>
    <row r="55" spans="1:35" s="30" customFormat="1">
      <c r="A55" s="31" t="s">
        <v>217</v>
      </c>
    </row>
    <row r="56" spans="1:35" s="30" customFormat="1">
      <c r="A56" s="31" t="s">
        <v>219</v>
      </c>
      <c r="B56" s="30">
        <f>AVERAGE(B10,B33)</f>
        <v>3.8816433577542058</v>
      </c>
      <c r="C56" s="30">
        <f t="shared" ref="C56:AI56" si="6">AVERAGE(C10,C33)</f>
        <v>0.28478674671710952</v>
      </c>
      <c r="D56" s="30">
        <f t="shared" si="6"/>
        <v>5.9145299145299148</v>
      </c>
      <c r="E56" s="30">
        <f t="shared" si="6"/>
        <v>0.29572649572649568</v>
      </c>
      <c r="F56" s="30">
        <f t="shared" si="6"/>
        <v>0.38913308913308908</v>
      </c>
      <c r="G56" s="30">
        <f t="shared" si="6"/>
        <v>0.59911816578483257</v>
      </c>
      <c r="I56" s="30">
        <f t="shared" si="6"/>
        <v>6.4387407554760898</v>
      </c>
      <c r="J56" s="30">
        <f t="shared" si="6"/>
        <v>0.47239477296229543</v>
      </c>
      <c r="K56" s="30">
        <f t="shared" si="6"/>
        <v>9.2307692307692299</v>
      </c>
      <c r="L56" s="30">
        <f t="shared" si="6"/>
        <v>0.46153846153846156</v>
      </c>
      <c r="M56" s="30">
        <f t="shared" si="6"/>
        <v>0.53538190204856884</v>
      </c>
      <c r="N56" s="30">
        <f t="shared" si="6"/>
        <v>0.78945868945868947</v>
      </c>
      <c r="P56" s="30">
        <f t="shared" si="6"/>
        <v>8.4639683961778189</v>
      </c>
      <c r="Q56" s="30">
        <f t="shared" si="6"/>
        <v>0.62098080676286216</v>
      </c>
      <c r="R56" s="30">
        <f t="shared" si="6"/>
        <v>11.905982905982906</v>
      </c>
      <c r="S56" s="30">
        <f t="shared" si="6"/>
        <v>0.5952991452991454</v>
      </c>
      <c r="T56" s="30">
        <f t="shared" si="6"/>
        <v>0.71465710215710232</v>
      </c>
      <c r="U56" s="30">
        <f t="shared" si="6"/>
        <v>0.87749287749287752</v>
      </c>
      <c r="W56" s="30">
        <f t="shared" si="6"/>
        <v>8.6245119378046233</v>
      </c>
      <c r="X56" s="30">
        <f t="shared" si="6"/>
        <v>0.6327594965373895</v>
      </c>
      <c r="Y56" s="30">
        <f t="shared" si="6"/>
        <v>12.098290598290598</v>
      </c>
      <c r="Z56" s="30">
        <f t="shared" si="6"/>
        <v>0.6049145299145301</v>
      </c>
      <c r="AA56" s="30">
        <f t="shared" si="6"/>
        <v>0.72521367521367552</v>
      </c>
      <c r="AB56" s="30">
        <f t="shared" si="6"/>
        <v>0.88301282051282037</v>
      </c>
      <c r="AD56" s="30">
        <f t="shared" si="6"/>
        <v>8.5768737807083877</v>
      </c>
      <c r="AE56" s="30">
        <f t="shared" si="6"/>
        <v>0.62926440063891254</v>
      </c>
      <c r="AF56" s="30">
        <f t="shared" si="6"/>
        <v>11.978632478632479</v>
      </c>
      <c r="AG56" s="30">
        <f t="shared" si="6"/>
        <v>0.59893162393162425</v>
      </c>
      <c r="AH56" s="30">
        <f t="shared" si="6"/>
        <v>0.71016144349477694</v>
      </c>
      <c r="AI56" s="30">
        <f t="shared" si="6"/>
        <v>0.88817663817663806</v>
      </c>
    </row>
    <row r="57" spans="1:35" s="30" customFormat="1">
      <c r="A57" s="31" t="s">
        <v>220</v>
      </c>
      <c r="B57" s="30">
        <f>STDEV('Judge1 CORRECTED DATA'!B75:B191,'Judge2 CORRECTED DATA'!B75:B191)</f>
        <v>3.387557295043035</v>
      </c>
      <c r="C57" s="30">
        <f>STDEV('Judge1 CORRECTED DATA'!C75:C191,'Judge2 CORRECTED DATA'!C75:C191)</f>
        <v>0.2485368521675011</v>
      </c>
      <c r="D57" s="30">
        <f>STDEV('Judge1 CORRECTED DATA'!D75:D191,'Judge2 CORRECTED DATA'!D75:D191)</f>
        <v>5.1041893919491947</v>
      </c>
      <c r="E57" s="30">
        <f>STDEV('Judge1 CORRECTED DATA'!E75:E191,'Judge2 CORRECTED DATA'!E75:E191)</f>
        <v>0.25520946959745944</v>
      </c>
      <c r="F57" s="30">
        <f>STDEV('Judge1 CORRECTED DATA'!F75:F191,'Judge2 CORRECTED DATA'!F75:F191)</f>
        <v>0.29923869688021049</v>
      </c>
      <c r="G57" s="30">
        <f>STDEV('Judge1 CORRECTED DATA'!G75:G191,'Judge2 CORRECTED DATA'!G75:G191)</f>
        <v>0.40466090125211829</v>
      </c>
      <c r="I57" s="30">
        <f>STDEV('Judge1 CORRECTED DATA'!I75:I191,'Judge2 CORRECTED DATA'!I75:I191)</f>
        <v>4.4702994315178426</v>
      </c>
      <c r="J57" s="30">
        <f>STDEV('Judge1 CORRECTED DATA'!J75:J191,'Judge2 CORRECTED DATA'!J75:J191)</f>
        <v>0.32797501331752388</v>
      </c>
      <c r="K57" s="30">
        <f>STDEV('Judge1 CORRECTED DATA'!K75:K191,'Judge2 CORRECTED DATA'!K75:K191)</f>
        <v>6.9007489988261606</v>
      </c>
      <c r="L57" s="30">
        <f>STDEV('Judge1 CORRECTED DATA'!L75:L191,'Judge2 CORRECTED DATA'!L75:L191)</f>
        <v>0.34503744994130814</v>
      </c>
      <c r="M57" s="30">
        <f>STDEV('Judge1 CORRECTED DATA'!M75:M191,'Judge2 CORRECTED DATA'!M75:M191)</f>
        <v>0.35867023185864239</v>
      </c>
      <c r="N57" s="30">
        <f>STDEV('Judge1 CORRECTED DATA'!N75:N191,'Judge2 CORRECTED DATA'!N75:N191)</f>
        <v>0.36038545233094504</v>
      </c>
      <c r="P57" s="30">
        <f>STDEV('Judge1 CORRECTED DATA'!P75:P191,'Judge2 CORRECTED DATA'!P75:P191)</f>
        <v>4.8897879169330638</v>
      </c>
      <c r="Q57" s="30">
        <f>STDEV('Judge1 CORRECTED DATA'!Q75:Q191,'Judge2 CORRECTED DATA'!Q75:Q191)</f>
        <v>0.35875186477865378</v>
      </c>
      <c r="R57" s="30">
        <f>STDEV('Judge1 CORRECTED DATA'!R75:R191,'Judge2 CORRECTED DATA'!R75:R191)</f>
        <v>7.6758166650918254</v>
      </c>
      <c r="S57" s="30">
        <f>STDEV('Judge1 CORRECTED DATA'!S75:S191,'Judge2 CORRECTED DATA'!S75:S191)</f>
        <v>0.3837908332545919</v>
      </c>
      <c r="T57" s="30">
        <f>STDEV('Judge1 CORRECTED DATA'!T75:T191,'Judge2 CORRECTED DATA'!T75:T191)</f>
        <v>0.36296254880601631</v>
      </c>
      <c r="U57" s="30">
        <f>STDEV('Judge1 CORRECTED DATA'!U75:U191,'Judge2 CORRECTED DATA'!U75:U191)</f>
        <v>0.31258239725778364</v>
      </c>
      <c r="W57" s="30">
        <f>STDEV('Judge1 CORRECTED DATA'!W75:W191,'Judge2 CORRECTED DATA'!W75:W191)</f>
        <v>4.807185044281459</v>
      </c>
      <c r="X57" s="30">
        <f>STDEV('Judge1 CORRECTED DATA'!X75:X191,'Judge2 CORRECTED DATA'!X75:X191)</f>
        <v>0.3526914926105239</v>
      </c>
      <c r="Y57" s="30">
        <f>STDEV('Judge1 CORRECTED DATA'!Y75:Y191,'Judge2 CORRECTED DATA'!Y75:Y191)</f>
        <v>7.5412284026390273</v>
      </c>
      <c r="Z57" s="30">
        <f>STDEV('Judge1 CORRECTED DATA'!Z75:Z191,'Judge2 CORRECTED DATA'!Z75:Z191)</f>
        <v>0.3770614201319521</v>
      </c>
      <c r="AA57" s="30">
        <f>STDEV('Judge1 CORRECTED DATA'!AA75:AA191,'Judge2 CORRECTED DATA'!AA75:AA191)</f>
        <v>0.36212014738938159</v>
      </c>
      <c r="AB57" s="30">
        <f>STDEV('Judge1 CORRECTED DATA'!AB75:AB191,'Judge2 CORRECTED DATA'!AB75:AB191)</f>
        <v>0.30006986045102024</v>
      </c>
      <c r="AD57" s="30">
        <f>STDEV('Judge1 CORRECTED DATA'!AD75:AD191,'Judge2 CORRECTED DATA'!AD75:AD191)</f>
        <v>4.7718731303985571</v>
      </c>
      <c r="AE57" s="30">
        <f>STDEV('Judge1 CORRECTED DATA'!AE75:AE191,'Judge2 CORRECTED DATA'!AE75:AE191)</f>
        <v>0.35010074324273932</v>
      </c>
      <c r="AF57" s="30">
        <f>STDEV('Judge1 CORRECTED DATA'!AF75:AF191,'Judge2 CORRECTED DATA'!AF75:AF191)</f>
        <v>7.4933140906926647</v>
      </c>
      <c r="AG57" s="30">
        <f>STDEV('Judge1 CORRECTED DATA'!AG75:AG191,'Judge2 CORRECTED DATA'!AG75:AG191)</f>
        <v>0.37466570453463388</v>
      </c>
      <c r="AH57" s="30">
        <f>STDEV('Judge1 CORRECTED DATA'!AH75:AH191,'Judge2 CORRECTED DATA'!AH75:AH191)</f>
        <v>0.36598887557349347</v>
      </c>
      <c r="AI57" s="30">
        <f>STDEV('Judge1 CORRECTED DATA'!AI75:AI191,'Judge2 CORRECTED DATA'!AI75:AI191)</f>
        <v>0.29735409119612299</v>
      </c>
    </row>
    <row r="58" spans="1:35" s="30" customFormat="1">
      <c r="A58" s="31" t="s">
        <v>225</v>
      </c>
      <c r="B58" s="30">
        <f>CONFIDENCE(0.05,B57,117*2)</f>
        <v>0.43403705857246716</v>
      </c>
      <c r="C58" s="30">
        <f t="shared" ref="C58:AH58" si="7">CONFIDENCE(0.05,C57,117*2)</f>
        <v>3.1844244942954354E-2</v>
      </c>
      <c r="D58" s="30">
        <f t="shared" si="7"/>
        <v>0.65398372842879815</v>
      </c>
      <c r="E58" s="30">
        <f t="shared" si="7"/>
        <v>3.2699186421439867E-2</v>
      </c>
      <c r="F58" s="30">
        <f t="shared" si="7"/>
        <v>3.8340512792210846E-2</v>
      </c>
      <c r="G58" s="30">
        <f t="shared" si="7"/>
        <v>5.1847928168111394E-2</v>
      </c>
      <c r="I58" s="30">
        <f t="shared" si="7"/>
        <v>0.57276540208880145</v>
      </c>
      <c r="J58" s="30">
        <f t="shared" si="7"/>
        <v>4.2022406609596663E-2</v>
      </c>
      <c r="K58" s="30">
        <f t="shared" si="7"/>
        <v>0.88417125867663127</v>
      </c>
      <c r="L58" s="30">
        <f t="shared" si="7"/>
        <v>4.4208562933831574E-2</v>
      </c>
      <c r="M58" s="30">
        <f t="shared" si="7"/>
        <v>4.5955288390613705E-2</v>
      </c>
      <c r="N58" s="30">
        <f t="shared" si="7"/>
        <v>4.6175054193450721E-2</v>
      </c>
      <c r="P58" s="30">
        <f t="shared" si="7"/>
        <v>0.62651314196646124</v>
      </c>
      <c r="Q58" s="30">
        <f t="shared" si="7"/>
        <v>4.5965747759828299E-2</v>
      </c>
      <c r="R58" s="30">
        <f t="shared" si="7"/>
        <v>0.98347824030402309</v>
      </c>
      <c r="S58" s="30">
        <f t="shared" si="7"/>
        <v>4.9173912015201229E-2</v>
      </c>
      <c r="T58" s="30">
        <f t="shared" si="7"/>
        <v>4.6505249456962328E-2</v>
      </c>
      <c r="U58" s="30">
        <f t="shared" si="7"/>
        <v>4.0050199140786863E-2</v>
      </c>
      <c r="W58" s="30">
        <f t="shared" si="7"/>
        <v>0.61592949577166445</v>
      </c>
      <c r="X58" s="30">
        <f t="shared" si="7"/>
        <v>4.5189251340547472E-2</v>
      </c>
      <c r="Y58" s="30">
        <f t="shared" si="7"/>
        <v>0.96623386966596148</v>
      </c>
      <c r="Z58" s="30">
        <f t="shared" si="7"/>
        <v>4.8311693483298161E-2</v>
      </c>
      <c r="AA58" s="30">
        <f t="shared" si="7"/>
        <v>4.6397315213739805E-2</v>
      </c>
      <c r="AB58" s="30">
        <f t="shared" si="7"/>
        <v>3.844700716560337E-2</v>
      </c>
      <c r="AD58" s="30">
        <f t="shared" si="7"/>
        <v>0.61140509134115439</v>
      </c>
      <c r="AE58" s="30">
        <f t="shared" si="7"/>
        <v>4.4857306774846062E-2</v>
      </c>
      <c r="AF58" s="30">
        <f t="shared" si="7"/>
        <v>0.960094759620161</v>
      </c>
      <c r="AG58" s="30">
        <f t="shared" si="7"/>
        <v>4.8004737981008141E-2</v>
      </c>
      <c r="AH58" s="30">
        <f t="shared" si="7"/>
        <v>4.6893003184510194E-2</v>
      </c>
      <c r="AI58" s="30">
        <f>CONFIDENCE(0.05,AI57,117*2)</f>
        <v>3.8099044195093024E-2</v>
      </c>
    </row>
    <row r="59" spans="1:35">
      <c r="A59" s="28"/>
      <c r="B59" s="28"/>
      <c r="C59" s="28"/>
      <c r="D59" s="28"/>
      <c r="E59" s="28"/>
      <c r="F59" s="28"/>
      <c r="G59" s="28"/>
      <c r="H59" s="28"/>
      <c r="I59" s="28"/>
      <c r="J59" s="28"/>
      <c r="K59" s="28"/>
      <c r="L59" s="28"/>
      <c r="M59" s="28"/>
      <c r="N59" s="28"/>
      <c r="O59" s="28"/>
      <c r="P59" s="28"/>
      <c r="Q59" s="28"/>
      <c r="R59" s="28"/>
      <c r="S59" s="28"/>
      <c r="T59" s="28"/>
      <c r="U59" s="28"/>
      <c r="V59" s="28"/>
      <c r="W59" s="28"/>
      <c r="X59" s="28"/>
      <c r="Y59" s="28"/>
      <c r="Z59" s="28"/>
      <c r="AA59" s="28"/>
      <c r="AB59" s="28"/>
      <c r="AC59" s="28"/>
      <c r="AD59" s="28"/>
      <c r="AE59" s="28"/>
      <c r="AF59" s="28"/>
      <c r="AG59" s="28"/>
      <c r="AH59" s="28"/>
      <c r="AI59" s="28"/>
    </row>
    <row r="60" spans="1:35">
      <c r="A60" s="29" t="s">
        <v>226</v>
      </c>
      <c r="B60" s="28"/>
      <c r="C60" s="28"/>
      <c r="D60" s="28"/>
      <c r="E60" s="28"/>
      <c r="F60" s="28"/>
      <c r="G60" s="28"/>
      <c r="H60" s="28"/>
      <c r="I60" s="28"/>
      <c r="J60" s="28"/>
      <c r="K60" s="28"/>
      <c r="L60" s="28"/>
      <c r="M60" s="28"/>
      <c r="N60" s="28"/>
      <c r="O60" s="28"/>
      <c r="P60" s="28"/>
      <c r="Q60" s="28"/>
      <c r="R60" s="28"/>
      <c r="S60" s="28"/>
      <c r="T60" s="28"/>
      <c r="U60" s="28"/>
      <c r="V60" s="28"/>
      <c r="W60" s="28"/>
      <c r="X60" s="28"/>
      <c r="Y60" s="28"/>
      <c r="Z60" s="28"/>
      <c r="AA60" s="28"/>
      <c r="AB60" s="28"/>
      <c r="AC60" s="28"/>
      <c r="AD60" s="28"/>
      <c r="AE60" s="28"/>
      <c r="AF60" s="28"/>
      <c r="AG60" s="28"/>
      <c r="AH60" s="28"/>
      <c r="AI60" s="28"/>
    </row>
    <row r="61" spans="1:35">
      <c r="A61" s="29" t="s">
        <v>219</v>
      </c>
      <c r="B61" s="28">
        <f>AVERAGE(B15,B38)</f>
        <v>2.403877179884498</v>
      </c>
      <c r="C61" s="28">
        <f t="shared" ref="C61:AI61" si="8">AVERAGE(C15,C38)</f>
        <v>0.17636663095264093</v>
      </c>
      <c r="D61" s="28">
        <f t="shared" si="8"/>
        <v>4.1458333333333339</v>
      </c>
      <c r="E61" s="28">
        <f t="shared" si="8"/>
        <v>0.20729166666666671</v>
      </c>
      <c r="F61" s="28">
        <f t="shared" si="8"/>
        <v>0.31537698412698423</v>
      </c>
      <c r="G61" s="28">
        <f t="shared" si="8"/>
        <v>0.52431382275132288</v>
      </c>
      <c r="H61" s="28"/>
      <c r="I61" s="28">
        <f t="shared" si="8"/>
        <v>2.8974522994777128</v>
      </c>
      <c r="J61" s="28">
        <f t="shared" si="8"/>
        <v>0.2125790388464939</v>
      </c>
      <c r="K61" s="28">
        <f t="shared" si="8"/>
        <v>4.5416666666666661</v>
      </c>
      <c r="L61" s="28">
        <f t="shared" si="8"/>
        <v>0.22708333333333336</v>
      </c>
      <c r="M61" s="28">
        <f t="shared" si="8"/>
        <v>0.33759920634920648</v>
      </c>
      <c r="N61" s="28">
        <f t="shared" si="8"/>
        <v>0.62382605820105841</v>
      </c>
      <c r="O61" s="28"/>
      <c r="P61" s="28">
        <f t="shared" si="8"/>
        <v>3.8363926348250335</v>
      </c>
      <c r="Q61" s="28">
        <f t="shared" si="8"/>
        <v>0.28146681106566629</v>
      </c>
      <c r="R61" s="28">
        <f t="shared" si="8"/>
        <v>6.0138888888888893</v>
      </c>
      <c r="S61" s="28">
        <f t="shared" si="8"/>
        <v>0.30069444444444449</v>
      </c>
      <c r="T61" s="28">
        <f t="shared" si="8"/>
        <v>0.47632275132275148</v>
      </c>
      <c r="U61" s="28">
        <f t="shared" si="8"/>
        <v>0.6777391975308642</v>
      </c>
      <c r="V61" s="28"/>
      <c r="W61" s="28">
        <f t="shared" si="8"/>
        <v>4.4497245316179228</v>
      </c>
      <c r="X61" s="28">
        <f t="shared" si="8"/>
        <v>0.32646548287732347</v>
      </c>
      <c r="Y61" s="28">
        <f t="shared" si="8"/>
        <v>6.9375</v>
      </c>
      <c r="Z61" s="28">
        <f t="shared" si="8"/>
        <v>0.34687500000000004</v>
      </c>
      <c r="AA61" s="28">
        <f t="shared" si="8"/>
        <v>0.52222222222222248</v>
      </c>
      <c r="AB61" s="28">
        <f t="shared" si="8"/>
        <v>0.67264109347442691</v>
      </c>
      <c r="AC61" s="28"/>
      <c r="AD61" s="28">
        <f t="shared" si="8"/>
        <v>4.7170946185266178</v>
      </c>
      <c r="AE61" s="28">
        <f t="shared" si="8"/>
        <v>0.34608177685448394</v>
      </c>
      <c r="AF61" s="28">
        <f t="shared" si="8"/>
        <v>7.0902777777777777</v>
      </c>
      <c r="AG61" s="28">
        <f t="shared" si="8"/>
        <v>0.35451388888888907</v>
      </c>
      <c r="AH61" s="28">
        <f t="shared" si="8"/>
        <v>0.49675925925925934</v>
      </c>
      <c r="AI61" s="28">
        <f t="shared" si="8"/>
        <v>0.6949625220458554</v>
      </c>
    </row>
    <row r="62" spans="1:35">
      <c r="A62" s="29" t="s">
        <v>220</v>
      </c>
      <c r="B62" s="28">
        <f>STDEV('Judge1 CORRECTED DATA'!B2:B73,'Judge2 CORRECTED DATA'!B2:B73)</f>
        <v>2.8657450443830697</v>
      </c>
      <c r="C62" s="28">
        <f>STDEV('Judge1 CORRECTED DATA'!C2:C73,'Judge2 CORRECTED DATA'!C2:C73)</f>
        <v>0.21025275454021089</v>
      </c>
      <c r="D62" s="28">
        <f>STDEV('Judge1 CORRECTED DATA'!D2:D73,'Judge2 CORRECTED DATA'!D2:D73)</f>
        <v>4.4122663570544338</v>
      </c>
      <c r="E62" s="28">
        <f>STDEV('Judge1 CORRECTED DATA'!E2:E73,'Judge2 CORRECTED DATA'!E2:E73)</f>
        <v>0.22061331785272142</v>
      </c>
      <c r="F62" s="28">
        <f>STDEV('Judge1 CORRECTED DATA'!F2:F73,'Judge2 CORRECTED DATA'!F2:F73)</f>
        <v>0.28322632977508977</v>
      </c>
      <c r="G62" s="28">
        <f>STDEV('Judge1 CORRECTED DATA'!G2:G73,'Judge2 CORRECTED DATA'!G2:G73)</f>
        <v>0.38714473154162016</v>
      </c>
      <c r="H62" s="28"/>
      <c r="I62" s="28">
        <f>STDEV('Judge1 CORRECTED DATA'!I2:I73,'Judge2 CORRECTED DATA'!I2:I73)</f>
        <v>3.2601379534701036</v>
      </c>
      <c r="J62" s="28">
        <f>STDEV('Judge1 CORRECTED DATA'!J2:J73,'Judge2 CORRECTED DATA'!J2:J73)</f>
        <v>0.23918840450991219</v>
      </c>
      <c r="K62" s="28">
        <f>STDEV('Judge1 CORRECTED DATA'!K2:K73,'Judge2 CORRECTED DATA'!K2:K73)</f>
        <v>4.821100184917027</v>
      </c>
      <c r="L62" s="28">
        <f>STDEV('Judge1 CORRECTED DATA'!L2:L73,'Judge2 CORRECTED DATA'!L2:L73)</f>
        <v>0.2410550092458511</v>
      </c>
      <c r="M62" s="28">
        <f>STDEV('Judge1 CORRECTED DATA'!M2:M73,'Judge2 CORRECTED DATA'!M2:M73)</f>
        <v>0.30681683102020646</v>
      </c>
      <c r="N62" s="28">
        <f>STDEV('Judge1 CORRECTED DATA'!N2:N73,'Judge2 CORRECTED DATA'!N2:N73)</f>
        <v>0.41808812731403444</v>
      </c>
      <c r="O62" s="28"/>
      <c r="P62" s="28">
        <f>STDEV('Judge1 CORRECTED DATA'!P2:P73,'Judge2 CORRECTED DATA'!P2:P73)</f>
        <v>3.7922519008226412</v>
      </c>
      <c r="Q62" s="28">
        <f>STDEV('Judge1 CORRECTED DATA'!Q2:Q73,'Judge2 CORRECTED DATA'!Q2:Q73)</f>
        <v>0.27822831260621017</v>
      </c>
      <c r="R62" s="28">
        <f>STDEV('Judge1 CORRECTED DATA'!R2:R73,'Judge2 CORRECTED DATA'!R2:R73)</f>
        <v>5.6962582628738136</v>
      </c>
      <c r="S62" s="28">
        <f>STDEV('Judge1 CORRECTED DATA'!S2:S73,'Judge2 CORRECTED DATA'!S2:S73)</f>
        <v>0.284812913143691</v>
      </c>
      <c r="T62" s="28">
        <f>STDEV('Judge1 CORRECTED DATA'!T2:T73,'Judge2 CORRECTED DATA'!T2:T73)</f>
        <v>0.36794678368336214</v>
      </c>
      <c r="U62" s="28">
        <f>STDEV('Judge1 CORRECTED DATA'!U2:U73,'Judge2 CORRECTED DATA'!U2:U73)</f>
        <v>0.40726825746092432</v>
      </c>
      <c r="V62" s="28"/>
      <c r="W62" s="28">
        <f>STDEV('Judge1 CORRECTED DATA'!W2:W73,'Judge2 CORRECTED DATA'!W2:W73)</f>
        <v>3.8020130209819438</v>
      </c>
      <c r="X62" s="28">
        <f>STDEV('Judge1 CORRECTED DATA'!X2:X73,'Judge2 CORRECTED DATA'!X2:X73)</f>
        <v>0.27894446228774367</v>
      </c>
      <c r="Y62" s="28">
        <f>STDEV('Judge1 CORRECTED DATA'!Y2:Y73,'Judge2 CORRECTED DATA'!Y2:Y73)</f>
        <v>5.6136929868891965</v>
      </c>
      <c r="Z62" s="28">
        <f>STDEV('Judge1 CORRECTED DATA'!Z2:Z73,'Judge2 CORRECTED DATA'!Z2:Z73)</f>
        <v>0.2806846493444598</v>
      </c>
      <c r="AA62" s="28">
        <f>STDEV('Judge1 CORRECTED DATA'!AA2:AA73,'Judge2 CORRECTED DATA'!AA2:AA73)</f>
        <v>0.34363453418521978</v>
      </c>
      <c r="AB62" s="28">
        <f>STDEV('Judge1 CORRECTED DATA'!AB2:AB73,'Judge2 CORRECTED DATA'!AB2:AB73)</f>
        <v>0.39745386956543954</v>
      </c>
      <c r="AC62" s="28"/>
      <c r="AD62" s="28">
        <f>STDEV('Judge1 CORRECTED DATA'!AD2:AD73,'Judge2 CORRECTED DATA'!AD2:AD73)</f>
        <v>4.0330876095446166</v>
      </c>
      <c r="AE62" s="28">
        <f>STDEV('Judge1 CORRECTED DATA'!AE2:AE73,'Judge2 CORRECTED DATA'!AE2:AE73)</f>
        <v>0.29589784369366234</v>
      </c>
      <c r="AF62" s="28">
        <f>STDEV('Judge1 CORRECTED DATA'!AF2:AF73,'Judge2 CORRECTED DATA'!AF2:AF73)</f>
        <v>5.9577923287732544</v>
      </c>
      <c r="AG62" s="28">
        <f>STDEV('Judge1 CORRECTED DATA'!AG2:AG73,'Judge2 CORRECTED DATA'!AG2:AG73)</f>
        <v>0.29788961643866257</v>
      </c>
      <c r="AH62" s="28">
        <f>STDEV('Judge1 CORRECTED DATA'!AH2:AH73,'Judge2 CORRECTED DATA'!AH2:AH73)</f>
        <v>0.33791879698498573</v>
      </c>
      <c r="AI62" s="28">
        <f>STDEV('Judge1 CORRECTED DATA'!AI2:AI73,'Judge2 CORRECTED DATA'!AI2:AI73)</f>
        <v>0.39629861048995091</v>
      </c>
    </row>
    <row r="63" spans="1:35">
      <c r="A63" s="29" t="s">
        <v>225</v>
      </c>
      <c r="B63" s="28">
        <f>CONFIDENCE(0.05,B62,72*2)</f>
        <v>0.46806308965541293</v>
      </c>
      <c r="C63" s="28">
        <f t="shared" ref="C63:AI63" si="9">CONFIDENCE(0.05,C62,72*2)</f>
        <v>3.4340652212429469E-2</v>
      </c>
      <c r="D63" s="28">
        <f t="shared" si="9"/>
        <v>0.72065692916870305</v>
      </c>
      <c r="E63" s="28">
        <f t="shared" si="9"/>
        <v>3.603284645843511E-2</v>
      </c>
      <c r="F63" s="28">
        <f t="shared" si="9"/>
        <v>4.6259450486053358E-2</v>
      </c>
      <c r="G63" s="28">
        <f t="shared" si="9"/>
        <v>6.323247755216696E-2</v>
      </c>
      <c r="H63" s="28"/>
      <c r="I63" s="28">
        <f t="shared" si="9"/>
        <v>0.53247941445279345</v>
      </c>
      <c r="J63" s="28">
        <f t="shared" si="9"/>
        <v>3.9066721529918809E-2</v>
      </c>
      <c r="K63" s="28">
        <f t="shared" si="9"/>
        <v>0.78743189402473068</v>
      </c>
      <c r="L63" s="28">
        <f t="shared" si="9"/>
        <v>3.9371594701236488E-2</v>
      </c>
      <c r="M63" s="28">
        <f t="shared" si="9"/>
        <v>5.0112494887526358E-2</v>
      </c>
      <c r="N63" s="28">
        <f t="shared" si="9"/>
        <v>6.8286472658275366E-2</v>
      </c>
      <c r="O63" s="28"/>
      <c r="P63" s="28">
        <f t="shared" si="9"/>
        <v>0.61938976215966146</v>
      </c>
      <c r="Q63" s="28">
        <f t="shared" si="9"/>
        <v>4.544312268229362E-2</v>
      </c>
      <c r="R63" s="28">
        <f t="shared" si="9"/>
        <v>0.93037175348928058</v>
      </c>
      <c r="S63" s="28">
        <f t="shared" si="9"/>
        <v>4.6518587674464075E-2</v>
      </c>
      <c r="T63" s="28">
        <f t="shared" si="9"/>
        <v>6.0096870353894979E-2</v>
      </c>
      <c r="U63" s="28">
        <f t="shared" si="9"/>
        <v>6.6519259722483154E-2</v>
      </c>
      <c r="V63" s="28"/>
      <c r="W63" s="28">
        <f t="shared" si="9"/>
        <v>0.62098404915641148</v>
      </c>
      <c r="X63" s="28">
        <f t="shared" si="9"/>
        <v>4.5560091647572409E-2</v>
      </c>
      <c r="Y63" s="28">
        <f t="shared" si="9"/>
        <v>0.91688633954732557</v>
      </c>
      <c r="Z63" s="28">
        <f t="shared" si="9"/>
        <v>4.5844316977366274E-2</v>
      </c>
      <c r="AA63" s="28">
        <f t="shared" si="9"/>
        <v>5.6125942570602397E-2</v>
      </c>
      <c r="AB63" s="28">
        <f t="shared" si="9"/>
        <v>6.4916272488695151E-2</v>
      </c>
      <c r="AC63" s="28"/>
      <c r="AD63" s="28">
        <f t="shared" si="9"/>
        <v>0.65872553843351567</v>
      </c>
      <c r="AE63" s="28">
        <f t="shared" si="9"/>
        <v>4.8329093061886715E-2</v>
      </c>
      <c r="AF63" s="28">
        <f t="shared" si="9"/>
        <v>0.97308819931371626</v>
      </c>
      <c r="AG63" s="28">
        <f t="shared" si="9"/>
        <v>4.8654409965685791E-2</v>
      </c>
      <c r="AH63" s="28">
        <f t="shared" si="9"/>
        <v>5.5192389315806188E-2</v>
      </c>
      <c r="AI63" s="28">
        <f t="shared" si="9"/>
        <v>6.4727583640297584E-2</v>
      </c>
    </row>
    <row r="64" spans="1:35">
      <c r="A64" s="28"/>
      <c r="B64" s="28"/>
      <c r="C64" s="28"/>
      <c r="D64" s="28"/>
      <c r="E64" s="28"/>
      <c r="F64" s="28"/>
      <c r="G64" s="28"/>
      <c r="H64" s="28"/>
      <c r="I64" s="28"/>
      <c r="J64" s="28"/>
      <c r="K64" s="28"/>
      <c r="L64" s="28"/>
      <c r="M64" s="28"/>
      <c r="N64" s="28"/>
      <c r="O64" s="28"/>
      <c r="P64" s="28"/>
      <c r="Q64" s="28"/>
      <c r="R64" s="28"/>
      <c r="S64" s="28"/>
      <c r="T64" s="28"/>
      <c r="U64" s="28"/>
      <c r="V64" s="28"/>
      <c r="W64" s="28"/>
      <c r="X64" s="28"/>
      <c r="Y64" s="28"/>
      <c r="Z64" s="28"/>
      <c r="AA64" s="28"/>
      <c r="AB64" s="28"/>
      <c r="AC64" s="28"/>
      <c r="AD64" s="28"/>
      <c r="AE64" s="28"/>
      <c r="AF64" s="28"/>
      <c r="AG64" s="28"/>
      <c r="AH64" s="28"/>
      <c r="AI64" s="28"/>
    </row>
    <row r="65" spans="1:35" s="30" customFormat="1">
      <c r="A65" s="31" t="s">
        <v>227</v>
      </c>
    </row>
    <row r="66" spans="1:35" s="30" customFormat="1">
      <c r="A66" s="31" t="s">
        <v>219</v>
      </c>
      <c r="B66" s="30">
        <f>AVERAGE(B43,B20)</f>
        <v>4.033336342310772</v>
      </c>
      <c r="C66" s="30">
        <f>AVERAGE(C43,C20)</f>
        <v>0.29591609261267598</v>
      </c>
      <c r="D66" s="30">
        <f t="shared" ref="D66:AI66" si="10">AVERAGE(D43,D20)</f>
        <v>3.8666666666666667</v>
      </c>
      <c r="E66" s="30">
        <f t="shared" si="10"/>
        <v>0.19333333333333325</v>
      </c>
      <c r="F66" s="30">
        <f t="shared" si="10"/>
        <v>0.75702380952380965</v>
      </c>
      <c r="G66" s="30">
        <f t="shared" si="10"/>
        <v>0.9</v>
      </c>
      <c r="I66" s="30">
        <f t="shared" si="10"/>
        <v>4.1726152683822093</v>
      </c>
      <c r="J66" s="30">
        <f t="shared" si="10"/>
        <v>0.30613464918431482</v>
      </c>
      <c r="K66" s="30">
        <f t="shared" si="10"/>
        <v>4</v>
      </c>
      <c r="L66" s="30">
        <f t="shared" si="10"/>
        <v>0.1999999999999999</v>
      </c>
      <c r="M66" s="30">
        <f t="shared" si="10"/>
        <v>0.79035714285714298</v>
      </c>
      <c r="N66" s="30">
        <f t="shared" si="10"/>
        <v>0.91666666666666663</v>
      </c>
      <c r="P66" s="30">
        <f t="shared" si="10"/>
        <v>4.1595222930250637</v>
      </c>
      <c r="Q66" s="30">
        <f t="shared" si="10"/>
        <v>0.30517404937821463</v>
      </c>
      <c r="R66" s="30">
        <f t="shared" si="10"/>
        <v>4</v>
      </c>
      <c r="S66" s="30">
        <f t="shared" si="10"/>
        <v>0.1999999999999999</v>
      </c>
      <c r="T66" s="30">
        <f t="shared" si="10"/>
        <v>0.79035714285714298</v>
      </c>
      <c r="U66" s="30">
        <f t="shared" si="10"/>
        <v>0.9111111111111112</v>
      </c>
      <c r="W66" s="30">
        <f t="shared" si="10"/>
        <v>4.3840171605118643</v>
      </c>
      <c r="X66" s="30">
        <f t="shared" si="10"/>
        <v>0.32164469262742956</v>
      </c>
      <c r="Y66" s="30">
        <f t="shared" si="10"/>
        <v>4.166666666666667</v>
      </c>
      <c r="Z66" s="30">
        <f t="shared" si="10"/>
        <v>0.20833333333333326</v>
      </c>
      <c r="AA66" s="30">
        <f t="shared" si="10"/>
        <v>0.8502777777777778</v>
      </c>
      <c r="AB66" s="30">
        <f t="shared" si="10"/>
        <v>0.98333333333333328</v>
      </c>
      <c r="AD66" s="30">
        <f t="shared" si="10"/>
        <v>4.4471101358690106</v>
      </c>
      <c r="AE66" s="30">
        <f t="shared" si="10"/>
        <v>0.32627367101019888</v>
      </c>
      <c r="AF66" s="30">
        <f t="shared" si="10"/>
        <v>4.2333333333333334</v>
      </c>
      <c r="AG66" s="30">
        <f t="shared" si="10"/>
        <v>0.21166666666666656</v>
      </c>
      <c r="AH66" s="30">
        <f t="shared" si="10"/>
        <v>0.83027777777777767</v>
      </c>
      <c r="AI66" s="30">
        <f t="shared" si="10"/>
        <v>0.98333333333333328</v>
      </c>
    </row>
    <row r="67" spans="1:35" s="30" customFormat="1">
      <c r="A67" s="31" t="s">
        <v>220</v>
      </c>
      <c r="B67" s="30">
        <f>STDEV('Judge1 CORRECTED DATA'!B193:B222,'Judge2 CORRECTED DATA'!B193:B222)</f>
        <v>3.220279001726448</v>
      </c>
      <c r="C67" s="30">
        <f>STDEV('Judge1 CORRECTED DATA'!C193:C222,'Judge2 CORRECTED DATA'!C193:C222)</f>
        <v>0.23626405001661405</v>
      </c>
      <c r="D67" s="30">
        <f>STDEV('Judge1 CORRECTED DATA'!D193:D222,'Judge2 CORRECTED DATA'!D193:D222)</f>
        <v>4.8554238994075334</v>
      </c>
      <c r="E67" s="30">
        <f>STDEV('Judge1 CORRECTED DATA'!E193:E222,'Judge2 CORRECTED DATA'!E193:E222)</f>
        <v>0.24277119497037655</v>
      </c>
      <c r="F67" s="30">
        <f>STDEV('Judge1 CORRECTED DATA'!F193:F222,'Judge2 CORRECTED DATA'!F193:F222)</f>
        <v>0.36808922262656452</v>
      </c>
      <c r="G67" s="30">
        <f>STDEV('Judge1 CORRECTED DATA'!G193:G222,'Judge2 CORRECTED DATA'!G193:G222)</f>
        <v>0.30253169045376638</v>
      </c>
      <c r="I67" s="30">
        <f>STDEV('Judge1 CORRECTED DATA'!I193:I222,'Judge2 CORRECTED DATA'!I193:I222)</f>
        <v>3.140677081463235</v>
      </c>
      <c r="J67" s="30">
        <f>STDEV('Judge1 CORRECTED DATA'!J193:J222,'Judge2 CORRECTED DATA'!J193:J222)</f>
        <v>0.23042385043750832</v>
      </c>
      <c r="K67" s="30">
        <f>STDEV('Judge1 CORRECTED DATA'!K193:K222,'Judge2 CORRECTED DATA'!K193:K222)</f>
        <v>4.8011298105370068</v>
      </c>
      <c r="L67" s="30">
        <f>STDEV('Judge1 CORRECTED DATA'!L193:L222,'Judge2 CORRECTED DATA'!L193:L222)</f>
        <v>0.24005649052685024</v>
      </c>
      <c r="M67" s="30">
        <f>STDEV('Judge1 CORRECTED DATA'!M193:M222,'Judge2 CORRECTED DATA'!M193:M222)</f>
        <v>0.34195670675165923</v>
      </c>
      <c r="N67" s="30">
        <f>STDEV('Judge1 CORRECTED DATA'!N193:N222,'Judge2 CORRECTED DATA'!N193:N222)</f>
        <v>0.26307610980099017</v>
      </c>
      <c r="P67" s="30">
        <f>STDEV('Judge1 CORRECTED DATA'!P193:P222,'Judge2 CORRECTED DATA'!P193:P222)</f>
        <v>3.1456657393629928</v>
      </c>
      <c r="Q67" s="30">
        <f>STDEV('Judge1 CORRECTED DATA'!Q193:Q222,'Judge2 CORRECTED DATA'!Q193:Q222)</f>
        <v>0.23078985615282419</v>
      </c>
      <c r="R67" s="30">
        <f>STDEV('Judge1 CORRECTED DATA'!R193:R222,'Judge2 CORRECTED DATA'!R193:R222)</f>
        <v>4.8011298105370068</v>
      </c>
      <c r="S67" s="30">
        <f>STDEV('Judge1 CORRECTED DATA'!S193:S222,'Judge2 CORRECTED DATA'!S193:S222)</f>
        <v>0.24005649052685024</v>
      </c>
      <c r="T67" s="30">
        <f>STDEV('Judge1 CORRECTED DATA'!T193:T222,'Judge2 CORRECTED DATA'!T193:T222)</f>
        <v>0.34195670675165923</v>
      </c>
      <c r="U67" s="30">
        <f>STDEV('Judge1 CORRECTED DATA'!U193:U222,'Judge2 CORRECTED DATA'!U193:U222)</f>
        <v>0.27354591889228402</v>
      </c>
      <c r="W67" s="30">
        <f>STDEV('Judge1 CORRECTED DATA'!W193:W222,'Judge2 CORRECTED DATA'!W193:W222)</f>
        <v>2.9537461063164239</v>
      </c>
      <c r="X67" s="30">
        <f>STDEV('Judge1 CORRECTED DATA'!X193:X222,'Judge2 CORRECTED DATA'!X193:X222)</f>
        <v>0.21670917874661985</v>
      </c>
      <c r="Y67" s="30">
        <f>STDEV('Judge1 CORRECTED DATA'!Y193:Y222,'Judge2 CORRECTED DATA'!Y193:Y222)</f>
        <v>4.7054482185922639</v>
      </c>
      <c r="Z67" s="30">
        <f>STDEV('Judge1 CORRECTED DATA'!Z193:Z222,'Judge2 CORRECTED DATA'!Z193:Z222)</f>
        <v>0.23527241092961307</v>
      </c>
      <c r="AA67" s="30">
        <f>STDEV('Judge1 CORRECTED DATA'!AA193:AA222,'Judge2 CORRECTED DATA'!AA193:AA222)</f>
        <v>0.27864868182802283</v>
      </c>
      <c r="AB67" s="30">
        <f>STDEV('Judge1 CORRECTED DATA'!AB193:AB222,'Judge2 CORRECTED DATA'!AB193:AB222)</f>
        <v>9.0510167359696345E-2</v>
      </c>
      <c r="AD67" s="30">
        <f>STDEV('Judge1 CORRECTED DATA'!AD193:AD222,'Judge2 CORRECTED DATA'!AD193:AD222)</f>
        <v>2.9435370031921613</v>
      </c>
      <c r="AE67" s="30">
        <f>STDEV('Judge1 CORRECTED DATA'!AE193:AE222,'Judge2 CORRECTED DATA'!AE193:AE222)</f>
        <v>0.21596016164285872</v>
      </c>
      <c r="AF67" s="30">
        <f>STDEV('Judge1 CORRECTED DATA'!AF193:AF222,'Judge2 CORRECTED DATA'!AF193:AF222)</f>
        <v>4.6881266059532063</v>
      </c>
      <c r="AG67" s="30">
        <f>STDEV('Judge1 CORRECTED DATA'!AG193:AG222,'Judge2 CORRECTED DATA'!AG193:AG222)</f>
        <v>0.23440633029766025</v>
      </c>
      <c r="AH67" s="30">
        <f>STDEV('Judge1 CORRECTED DATA'!AH193:AH222,'Judge2 CORRECTED DATA'!AH193:AH222)</f>
        <v>0.28870625655458215</v>
      </c>
      <c r="AI67" s="30">
        <f>STDEV('Judge1 CORRECTED DATA'!AI193:AI222,'Judge2 CORRECTED DATA'!AI193:AI222)</f>
        <v>9.0510167359696345E-2</v>
      </c>
    </row>
    <row r="68" spans="1:35" s="30" customFormat="1">
      <c r="A68" s="31" t="s">
        <v>225</v>
      </c>
      <c r="B68" s="30">
        <f>CONFIDENCE(0.05,B67,30*2)</f>
        <v>0.81482804073183557</v>
      </c>
      <c r="C68" s="30">
        <f>CONFIDENCE(0.05,C67,30*2)</f>
        <v>5.9781954565798677E-2</v>
      </c>
      <c r="D68" s="30">
        <f t="shared" ref="D68:AI68" si="11">CONFIDENCE(0.05,D67,30*2)</f>
        <v>1.2285691832154013</v>
      </c>
      <c r="E68" s="30">
        <f t="shared" si="11"/>
        <v>6.1428459160770034E-2</v>
      </c>
      <c r="F68" s="30">
        <f t="shared" si="11"/>
        <v>9.313771257909971E-2</v>
      </c>
      <c r="G68" s="30">
        <f t="shared" si="11"/>
        <v>7.6549673012671765E-2</v>
      </c>
      <c r="I68" s="30">
        <f t="shared" si="11"/>
        <v>0.79468634596197496</v>
      </c>
      <c r="J68" s="30">
        <f t="shared" si="11"/>
        <v>5.8304207333967413E-2</v>
      </c>
      <c r="K68" s="30">
        <f t="shared" si="11"/>
        <v>1.2148311356630082</v>
      </c>
      <c r="L68" s="30">
        <f t="shared" si="11"/>
        <v>6.0741556783150373E-2</v>
      </c>
      <c r="M68" s="30">
        <f t="shared" si="11"/>
        <v>8.6525395230718768E-2</v>
      </c>
      <c r="N68" s="30">
        <f t="shared" si="11"/>
        <v>6.6566217087889262E-2</v>
      </c>
      <c r="P68" s="30">
        <f t="shared" si="11"/>
        <v>0.79594862737925653</v>
      </c>
      <c r="Q68" s="30">
        <f t="shared" si="11"/>
        <v>5.839681785614502E-2</v>
      </c>
      <c r="R68" s="30">
        <f t="shared" si="11"/>
        <v>1.2148311356630082</v>
      </c>
      <c r="S68" s="30">
        <f t="shared" si="11"/>
        <v>6.0741556783150373E-2</v>
      </c>
      <c r="T68" s="30">
        <f t="shared" si="11"/>
        <v>8.6525395230718768E-2</v>
      </c>
      <c r="U68" s="30">
        <f t="shared" si="11"/>
        <v>6.9215395629289467E-2</v>
      </c>
      <c r="W68" s="30">
        <f t="shared" si="11"/>
        <v>0.74738715227431385</v>
      </c>
      <c r="X68" s="30">
        <f t="shared" si="11"/>
        <v>5.4833980357616656E-2</v>
      </c>
      <c r="Y68" s="30">
        <f t="shared" si="11"/>
        <v>1.1906207973486445</v>
      </c>
      <c r="Z68" s="30">
        <f t="shared" si="11"/>
        <v>5.9531039867432196E-2</v>
      </c>
      <c r="AA68" s="30">
        <f t="shared" si="11"/>
        <v>7.0506549073763664E-2</v>
      </c>
      <c r="AB68" s="30">
        <f t="shared" si="11"/>
        <v>2.2901811394749685E-2</v>
      </c>
      <c r="AD68" s="30">
        <f t="shared" si="11"/>
        <v>0.74480394023215457</v>
      </c>
      <c r="AE68" s="30">
        <f t="shared" si="11"/>
        <v>5.4644456363327612E-2</v>
      </c>
      <c r="AF68" s="30">
        <f t="shared" si="11"/>
        <v>1.1862379051578025</v>
      </c>
      <c r="AG68" s="30">
        <f t="shared" si="11"/>
        <v>5.9311895257890115E-2</v>
      </c>
      <c r="AH68" s="30">
        <f t="shared" si="11"/>
        <v>7.3051419845694548E-2</v>
      </c>
      <c r="AI68" s="30">
        <f t="shared" si="11"/>
        <v>2.2901811394749685E-2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Judge1 CORRECTED DATA</vt:lpstr>
      <vt:lpstr>Judge2 CORRECTED DATA</vt:lpstr>
      <vt:lpstr>OVERALL COLLECTED DATA</vt:lpstr>
    </vt:vector>
  </TitlesOfParts>
  <Company>Project-OS.org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Paris</dc:creator>
  <cp:lastModifiedBy>paris</cp:lastModifiedBy>
  <dcterms:created xsi:type="dcterms:W3CDTF">2011-12-29T09:36:43Z</dcterms:created>
  <dcterms:modified xsi:type="dcterms:W3CDTF">2012-01-26T14:42:37Z</dcterms:modified>
</cp:coreProperties>
</file>